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E:\PROJEKTI\KULTURA\CENTAR ZA BASTINU\30_DRUGA FAZA PROJEKT INTERIJERA\FAZA 3-4\TROŠKOVNIK\PO GRUPAMA\"/>
    </mc:Choice>
  </mc:AlternateContent>
  <xr:revisionPtr revIDLastSave="0" documentId="13_ncr:1_{F17D712D-FCEA-4D8A-B161-4C222EE15123}" xr6:coauthVersionLast="47" xr6:coauthVersionMax="47" xr10:uidLastSave="{00000000-0000-0000-0000-000000000000}"/>
  <bookViews>
    <workbookView xWindow="-120" yWindow="-120" windowWidth="29040" windowHeight="15840" tabRatio="733" firstSheet="9" activeTab="9" xr2:uid="{00000000-000D-0000-FFFF-FFFF00000000}"/>
  </bookViews>
  <sheets>
    <sheet name="A_Rušenja" sheetId="1" state="hidden" r:id="rId1"/>
    <sheet name="B_Zemljani" sheetId="21" state="hidden" r:id="rId2"/>
    <sheet name="C_BETONSKI" sheetId="4" state="hidden" r:id="rId3"/>
    <sheet name="E_Tesarski" sheetId="19" state="hidden" r:id="rId4"/>
    <sheet name="H_KROVOPOKR" sheetId="20" state="hidden" r:id="rId5"/>
    <sheet name="K_KAMEN" sheetId="23" state="hidden" r:id="rId6"/>
    <sheet name="N_PVC RADOVI" sheetId="26" state="hidden" r:id="rId7"/>
    <sheet name="BRAVARSKI ČELIK" sheetId="45" state="hidden" r:id="rId8"/>
    <sheet name="R_PVC Stolarija" sheetId="29" state="hidden" r:id="rId9"/>
    <sheet name="1. GRAĐEVINSKO OBRTNIČKI RADOVI" sheetId="56" r:id="rId10"/>
    <sheet name="Š_GEODETSKI" sheetId="33" state="hidden" r:id="rId11"/>
    <sheet name="Rekapitulacija_HIDRO" sheetId="38" state="hidden" r:id="rId12"/>
    <sheet name="1_V_VODA" sheetId="31" state="hidden" r:id="rId13"/>
    <sheet name="2_V_Kanaliz" sheetId="32" state="hidden" r:id="rId14"/>
    <sheet name="3_voda_objekt" sheetId="34" state="hidden" r:id="rId15"/>
    <sheet name="4_vert_kanal_objekt" sheetId="35" state="hidden" r:id="rId16"/>
    <sheet name="5_horiz_kanal_objekt" sheetId="36" state="hidden" r:id="rId17"/>
    <sheet name="6_sanitarije" sheetId="37" state="hidden" r:id="rId18"/>
    <sheet name="ELEKTROINSTALACIJE" sheetId="42" state="hidden" r:id="rId19"/>
    <sheet name="VATRODOJAVA" sheetId="43" state="hidden" r:id="rId20"/>
    <sheet name="TERMOINSTALACIJE" sheetId="41" state="hidden" r:id="rId21"/>
  </sheets>
  <externalReferences>
    <externalReference r:id="rId22"/>
  </externalReferences>
  <definedNames>
    <definedName name="Bf">#REF!</definedName>
    <definedName name="bsgb">#REF!</definedName>
    <definedName name="dgg">#REF!</definedName>
    <definedName name="dhub">#REF!</definedName>
    <definedName name="DNH">#REF!</definedName>
    <definedName name="EDFGVB">#REF!</definedName>
    <definedName name="HFGUIG">#REF!</definedName>
    <definedName name="JGLIUH">#REF!</definedName>
    <definedName name="LČPK">#REF!</definedName>
    <definedName name="MJBJK">#REF!</definedName>
    <definedName name="NEMA">#REF!</definedName>
    <definedName name="NHN">#REF!</definedName>
    <definedName name="NJM">#REF!</definedName>
    <definedName name="_xlnm.Print_Area" localSheetId="9">'1. GRAĐEVINSKO OBRTNIČKI RADOVI'!$A$1:$J$254</definedName>
    <definedName name="_xlnm.Print_Area" localSheetId="2">C_BETONSKI!$A$1:$F$226</definedName>
    <definedName name="_xlnm.Print_Titles" localSheetId="9">'1. GRAĐEVINSKO OBRTNIČKI RADOVI'!$1:$4</definedName>
    <definedName name="_xlnm.Print_Titles" localSheetId="12">'1_V_VODA'!$1:$2</definedName>
    <definedName name="_xlnm.Print_Titles" localSheetId="13">'2_V_Kanaliz'!$1:$2</definedName>
    <definedName name="_xlnm.Print_Titles" localSheetId="14">'3_voda_objekt'!$1:$2</definedName>
    <definedName name="_xlnm.Print_Titles" localSheetId="15">'4_vert_kanal_objekt'!$1:$2</definedName>
    <definedName name="_xlnm.Print_Titles" localSheetId="16">'5_horiz_kanal_objekt'!$1:$2</definedName>
    <definedName name="_xlnm.Print_Titles" localSheetId="17">'6_sanitarije'!$1:$2</definedName>
    <definedName name="_xlnm.Print_Titles" localSheetId="0">A_Rušenja!$1:$2</definedName>
    <definedName name="_xlnm.Print_Titles" localSheetId="1">B_Zemljani!$1:$3</definedName>
    <definedName name="_xlnm.Print_Titles" localSheetId="7">'BRAVARSKI ČELIK'!$1:$2</definedName>
    <definedName name="_xlnm.Print_Titles" localSheetId="2">C_BETONSKI!$1:$2</definedName>
    <definedName name="_xlnm.Print_Titles" localSheetId="3">E_Tesarski!$1:$2</definedName>
    <definedName name="_xlnm.Print_Titles" localSheetId="4">H_KROVOPOKR!$1:$2</definedName>
    <definedName name="_xlnm.Print_Titles" localSheetId="5">K_KAMEN!$1:$2</definedName>
    <definedName name="_xlnm.Print_Titles" localSheetId="6">'N_PVC RADOVI'!$1:$2</definedName>
    <definedName name="_xlnm.Print_Titles" localSheetId="8">'R_PVC Stolarija'!$1:$2</definedName>
    <definedName name="_xlnm.Print_Titles" localSheetId="10">Š_GEODETSKI!$1:$2</definedName>
    <definedName name="sfbsfgb">#REF!</definedName>
    <definedName name="sgnb">#REF!</definedName>
    <definedName name="Ukupno411">[1]Troskovnik2018!$G$51</definedName>
    <definedName name="Ukupno4110">[1]Troskovnik2018!$G$1118</definedName>
    <definedName name="Ukupno4111">[1]Troskovnik2018!$G$1164</definedName>
    <definedName name="Ukupno412">[1]Troskovnik2018!$G$81</definedName>
    <definedName name="Ukupno413">[1]Troskovnik2018!$G$120</definedName>
    <definedName name="Ukupno414">[1]Troskovnik2018!$G$800</definedName>
    <definedName name="Ukupno415">[1]Troskovnik2018!$G$867</definedName>
    <definedName name="Ukupno416">[1]Troskovnik2018!$G$906</definedName>
    <definedName name="Ukupno417">[1]Troskovnik2018!$G$958</definedName>
    <definedName name="Ukupno418">[1]Troskovnik2018!$G$1056</definedName>
    <definedName name="Ukupno419">[1]Troskovnik2018!$G$1066</definedName>
    <definedName name="Ukupno421">[1]Troskovnik2018!$G$1261</definedName>
    <definedName name="Ukupno422">[1]Troskovnik2018!$G$1294</definedName>
    <definedName name="Ukupno4231">[1]Troskovnik2018!$G$1324</definedName>
    <definedName name="Ukupno4232">[1]Troskovnik2018!$G$1340</definedName>
    <definedName name="Ukupno4241">[1]Troskovnik2018!$G$1352</definedName>
    <definedName name="Ukupno4242">[1]Troskovnik2018!$G$1361</definedName>
    <definedName name="Ukupno4251">[1]Troskovnik2018!$G$1374</definedName>
    <definedName name="Ukupno4252">[1]Troskovnik2018!$G$1383</definedName>
    <definedName name="Ukupno426">[1]Troskovnik2018!$G$1404</definedName>
    <definedName name="Ukupno427">[1]Troskovnik2018!$G$1429</definedName>
    <definedName name="Ukupno428">[1]Troskovnik2018!$G$1442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92" i="56" l="1"/>
  <c r="H222" i="56" l="1"/>
  <c r="H214" i="56"/>
  <c r="H150" i="56" l="1"/>
  <c r="H125" i="56" l="1"/>
  <c r="H124" i="56"/>
  <c r="H126" i="56"/>
  <c r="H151" i="56"/>
  <c r="H213" i="56" l="1"/>
  <c r="H249" i="56" l="1"/>
  <c r="H236" i="56"/>
  <c r="H215" i="56"/>
  <c r="H180" i="56"/>
  <c r="H160" i="56" l="1"/>
  <c r="H115" i="56" l="1"/>
  <c r="H42" i="56" l="1"/>
  <c r="H59" i="56"/>
  <c r="H203" i="56"/>
  <c r="H85" i="56"/>
  <c r="H181" i="56"/>
  <c r="H170" i="56"/>
  <c r="H194" i="56" l="1"/>
  <c r="H110" i="56"/>
  <c r="H75" i="56"/>
  <c r="H66" i="56"/>
  <c r="H51" i="56"/>
  <c r="H33" i="56" l="1"/>
  <c r="H26" i="56"/>
  <c r="H17" i="56" l="1"/>
  <c r="H251" i="56" s="1"/>
  <c r="H252" i="56" s="1"/>
  <c r="H253" i="56" s="1"/>
  <c r="J575" i="41" l="1"/>
  <c r="J560" i="41"/>
  <c r="J555" i="41"/>
  <c r="J541" i="41"/>
  <c r="J525" i="41"/>
  <c r="J520" i="41"/>
  <c r="J513" i="41"/>
  <c r="J508" i="41"/>
  <c r="J507" i="41"/>
  <c r="J506" i="41"/>
  <c r="J501" i="41"/>
  <c r="J500" i="41"/>
  <c r="J495" i="41"/>
  <c r="J494" i="41"/>
  <c r="J490" i="41"/>
  <c r="J485" i="41"/>
  <c r="J484" i="41"/>
  <c r="J478" i="41"/>
  <c r="J477" i="41"/>
  <c r="J476" i="41"/>
  <c r="J470" i="41"/>
  <c r="J469" i="41"/>
  <c r="J468" i="41"/>
  <c r="J467" i="41"/>
  <c r="J463" i="41"/>
  <c r="J462" i="41"/>
  <c r="J461" i="41"/>
  <c r="J460" i="41"/>
  <c r="J454" i="41"/>
  <c r="J445" i="41"/>
  <c r="J433" i="41"/>
  <c r="J422" i="41"/>
  <c r="J410" i="41"/>
  <c r="J397" i="41"/>
  <c r="J383" i="41"/>
  <c r="J363" i="41"/>
  <c r="J359" i="41"/>
  <c r="J354" i="41"/>
  <c r="J348" i="41"/>
  <c r="J343" i="41"/>
  <c r="J339" i="41"/>
  <c r="J335" i="41"/>
  <c r="J331" i="41"/>
  <c r="J326" i="41"/>
  <c r="J323" i="41"/>
  <c r="J319" i="41"/>
  <c r="J295" i="41"/>
  <c r="J294" i="41"/>
  <c r="J293" i="41"/>
  <c r="J292" i="41"/>
  <c r="J291" i="41"/>
  <c r="J283" i="41"/>
  <c r="J282" i="41"/>
  <c r="J277" i="41"/>
  <c r="J276" i="41"/>
  <c r="J275" i="41"/>
  <c r="J274" i="41"/>
  <c r="J273" i="41"/>
  <c r="J268" i="41"/>
  <c r="J264" i="41"/>
  <c r="J260" i="41"/>
  <c r="J257" i="41"/>
  <c r="J254" i="41"/>
  <c r="J248" i="41"/>
  <c r="J247" i="41"/>
  <c r="J246" i="41"/>
  <c r="J245" i="41"/>
  <c r="J239" i="41"/>
  <c r="J238" i="41"/>
  <c r="J232" i="41"/>
  <c r="J231" i="41"/>
  <c r="J225" i="41"/>
  <c r="J224" i="41"/>
  <c r="J223" i="41"/>
  <c r="J222" i="41"/>
  <c r="J221" i="41"/>
  <c r="J220" i="41"/>
  <c r="J214" i="41"/>
  <c r="J207" i="41"/>
  <c r="J202" i="41"/>
  <c r="J198" i="41"/>
  <c r="J194" i="41"/>
  <c r="J190" i="41"/>
  <c r="J186" i="41"/>
  <c r="J178" i="41"/>
  <c r="J171" i="41"/>
  <c r="J162" i="41"/>
  <c r="J147" i="41"/>
  <c r="J142" i="41"/>
  <c r="J136" i="41"/>
  <c r="J132" i="41"/>
  <c r="J131" i="41"/>
  <c r="J125" i="41"/>
  <c r="J124" i="41"/>
  <c r="J118" i="41"/>
  <c r="J117" i="41"/>
  <c r="J111" i="41"/>
  <c r="J110" i="41"/>
  <c r="J109" i="41"/>
  <c r="J108" i="41"/>
  <c r="J107" i="41"/>
  <c r="J100" i="41"/>
  <c r="J99" i="41"/>
  <c r="J98" i="41"/>
  <c r="J97" i="41"/>
  <c r="J96" i="41"/>
  <c r="J90" i="41"/>
  <c r="J86" i="41"/>
  <c r="J82" i="41"/>
  <c r="J78" i="41"/>
  <c r="J77" i="41"/>
  <c r="J76" i="41"/>
  <c r="J65" i="41"/>
  <c r="J62" i="41"/>
  <c r="J57" i="41"/>
  <c r="J54" i="41"/>
  <c r="J52" i="41"/>
  <c r="J49" i="41"/>
  <c r="J46" i="41"/>
  <c r="J45" i="41"/>
  <c r="J39" i="41"/>
  <c r="J38" i="41"/>
  <c r="J37" i="41"/>
  <c r="J36" i="41"/>
  <c r="J35" i="41"/>
  <c r="J34" i="41"/>
  <c r="J33" i="41"/>
  <c r="J32" i="41"/>
  <c r="J31" i="41"/>
  <c r="J30" i="41"/>
  <c r="J29" i="41"/>
  <c r="J28" i="41"/>
  <c r="J27" i="41"/>
  <c r="J26" i="41"/>
  <c r="J25" i="41"/>
  <c r="J24" i="41"/>
  <c r="E15" i="43"/>
  <c r="E14" i="43"/>
  <c r="E13" i="43"/>
  <c r="E12" i="43"/>
  <c r="E11" i="43"/>
  <c r="E10" i="43"/>
  <c r="E9" i="43"/>
  <c r="E8" i="43"/>
  <c r="E7" i="43"/>
  <c r="E6" i="43"/>
  <c r="E5" i="43"/>
  <c r="E4" i="43"/>
  <c r="E3" i="43"/>
  <c r="I1189" i="42"/>
  <c r="I1185" i="42"/>
  <c r="I1181" i="42"/>
  <c r="I1177" i="42"/>
  <c r="I1174" i="42"/>
  <c r="I1170" i="42"/>
  <c r="I1166" i="42"/>
  <c r="I1163" i="42"/>
  <c r="I1158" i="42"/>
  <c r="I1154" i="42"/>
  <c r="I1150" i="42"/>
  <c r="I1147" i="42"/>
  <c r="I1143" i="42"/>
  <c r="I1138" i="42"/>
  <c r="I1135" i="42"/>
  <c r="I1131" i="42"/>
  <c r="I1128" i="42"/>
  <c r="I1125" i="42"/>
  <c r="I1124" i="42"/>
  <c r="I1121" i="42"/>
  <c r="I1120" i="42"/>
  <c r="I1119" i="42"/>
  <c r="I1115" i="42"/>
  <c r="I1112" i="42"/>
  <c r="I1109" i="42"/>
  <c r="I1101" i="42"/>
  <c r="I1097" i="42"/>
  <c r="I1093" i="42"/>
  <c r="I1089" i="42"/>
  <c r="I1085" i="42"/>
  <c r="I1081" i="42"/>
  <c r="I1078" i="42"/>
  <c r="I1074" i="42"/>
  <c r="I1070" i="42"/>
  <c r="I1067" i="42"/>
  <c r="I1062" i="42"/>
  <c r="I1057" i="42"/>
  <c r="I1044" i="42"/>
  <c r="I1040" i="42"/>
  <c r="I1035" i="42"/>
  <c r="I1031" i="42"/>
  <c r="I1027" i="42"/>
  <c r="I1023" i="42"/>
  <c r="I1010" i="42"/>
  <c r="I1006" i="42"/>
  <c r="I1005" i="42"/>
  <c r="I1004" i="42"/>
  <c r="I994" i="42"/>
  <c r="I990" i="42"/>
  <c r="I986" i="42"/>
  <c r="I982" i="42"/>
  <c r="I964" i="42"/>
  <c r="I943" i="42"/>
  <c r="I942" i="42"/>
  <c r="I941" i="42"/>
  <c r="I938" i="42"/>
  <c r="I937" i="42"/>
  <c r="I936" i="42"/>
  <c r="I935" i="42"/>
  <c r="I934" i="42"/>
  <c r="I931" i="42"/>
  <c r="I930" i="42"/>
  <c r="I927" i="42"/>
  <c r="I923" i="42"/>
  <c r="I922" i="42"/>
  <c r="I919" i="42"/>
  <c r="I911" i="42"/>
  <c r="I907" i="42"/>
  <c r="I903" i="42"/>
  <c r="I895" i="42"/>
  <c r="I891" i="42"/>
  <c r="I888" i="42"/>
  <c r="I884" i="42"/>
  <c r="I883" i="42"/>
  <c r="I880" i="42"/>
  <c r="I879" i="42"/>
  <c r="I878" i="42"/>
  <c r="I865" i="42"/>
  <c r="I862" i="42"/>
  <c r="I858" i="42"/>
  <c r="I854" i="42"/>
  <c r="I850" i="42"/>
  <c r="I846" i="42"/>
  <c r="I845" i="42"/>
  <c r="I844" i="42"/>
  <c r="I840" i="42"/>
  <c r="I837" i="42"/>
  <c r="I836" i="42"/>
  <c r="I833" i="42"/>
  <c r="I832" i="42"/>
  <c r="I831" i="42"/>
  <c r="I828" i="42"/>
  <c r="I827" i="42"/>
  <c r="I824" i="42"/>
  <c r="I821" i="42"/>
  <c r="I820" i="42"/>
  <c r="I819" i="42"/>
  <c r="I816" i="42"/>
  <c r="I813" i="42"/>
  <c r="I810" i="42"/>
  <c r="I807" i="42"/>
  <c r="I804" i="42"/>
  <c r="I800" i="42"/>
  <c r="I795" i="42"/>
  <c r="I791" i="42"/>
  <c r="I787" i="42"/>
  <c r="I783" i="42"/>
  <c r="I772" i="42"/>
  <c r="I767" i="42"/>
  <c r="I763" i="42"/>
  <c r="I760" i="42"/>
  <c r="I756" i="42"/>
  <c r="I753" i="42"/>
  <c r="I749" i="42"/>
  <c r="I745" i="42"/>
  <c r="I742" i="42"/>
  <c r="I738" i="42"/>
  <c r="I725" i="42"/>
  <c r="I721" i="42"/>
  <c r="I717" i="42"/>
  <c r="I713" i="42"/>
  <c r="I709" i="42"/>
  <c r="I705" i="42"/>
  <c r="I702" i="42"/>
  <c r="I698" i="42"/>
  <c r="I694" i="42"/>
  <c r="I690" i="42"/>
  <c r="I687" i="42"/>
  <c r="I684" i="42"/>
  <c r="I681" i="42"/>
  <c r="I677" i="42"/>
  <c r="I674" i="42"/>
  <c r="I670" i="42"/>
  <c r="I666" i="42"/>
  <c r="I662" i="42"/>
  <c r="I658" i="42"/>
  <c r="I655" i="42"/>
  <c r="I651" i="42"/>
  <c r="I647" i="42"/>
  <c r="I643" i="42"/>
  <c r="I639" i="42"/>
  <c r="I635" i="42"/>
  <c r="I631" i="42"/>
  <c r="I623" i="42"/>
  <c r="I619" i="42"/>
  <c r="I603" i="42"/>
  <c r="I599" i="42"/>
  <c r="I596" i="42"/>
  <c r="I593" i="42"/>
  <c r="I589" i="42"/>
  <c r="I586" i="42"/>
  <c r="I581" i="42"/>
  <c r="I577" i="42"/>
  <c r="I574" i="42"/>
  <c r="I571" i="42"/>
  <c r="I568" i="42"/>
  <c r="I564" i="42"/>
  <c r="I560" i="42"/>
  <c r="I556" i="42"/>
  <c r="I552" i="42"/>
  <c r="I549" i="42"/>
  <c r="I545" i="42"/>
  <c r="I541" i="42"/>
  <c r="I537" i="42"/>
  <c r="I528" i="42"/>
  <c r="I524" i="42"/>
  <c r="I518" i="42"/>
  <c r="I511" i="42"/>
  <c r="I505" i="42"/>
  <c r="I499" i="42"/>
  <c r="I489" i="42"/>
  <c r="I485" i="42"/>
  <c r="I480" i="42"/>
  <c r="I475" i="42"/>
  <c r="I469" i="42"/>
  <c r="I463" i="42"/>
  <c r="I457" i="42"/>
  <c r="I451" i="42"/>
  <c r="I450" i="42"/>
  <c r="I449" i="42"/>
  <c r="I448" i="42"/>
  <c r="I447" i="42"/>
  <c r="I446" i="42"/>
  <c r="I443" i="42"/>
  <c r="I433" i="42"/>
  <c r="I425" i="42"/>
  <c r="I419" i="42"/>
  <c r="I412" i="42"/>
  <c r="I405" i="42"/>
  <c r="I396" i="42"/>
  <c r="I389" i="42"/>
  <c r="I381" i="42"/>
  <c r="I377" i="42"/>
  <c r="I364" i="42"/>
  <c r="I363" i="42"/>
  <c r="I362" i="42"/>
  <c r="I361" i="42"/>
  <c r="I360" i="42"/>
  <c r="I359" i="42"/>
  <c r="I358" i="42"/>
  <c r="I357" i="42"/>
  <c r="I356" i="42"/>
  <c r="I346" i="42"/>
  <c r="I316" i="42"/>
  <c r="I306" i="42"/>
  <c r="I293" i="42"/>
  <c r="I278" i="42"/>
  <c r="I260" i="42"/>
  <c r="I242" i="42"/>
  <c r="I225" i="42"/>
  <c r="I207" i="42"/>
  <c r="I186" i="42"/>
  <c r="I180" i="42"/>
  <c r="I176" i="42"/>
  <c r="I131" i="42"/>
  <c r="I128" i="42"/>
  <c r="I124" i="42"/>
  <c r="I117" i="42"/>
  <c r="I113" i="42"/>
  <c r="I110" i="42"/>
  <c r="I99" i="42"/>
  <c r="I95" i="42"/>
  <c r="I92" i="42"/>
  <c r="I89" i="42"/>
  <c r="I86" i="42"/>
  <c r="I83" i="42"/>
  <c r="I79" i="42"/>
  <c r="I75" i="42"/>
  <c r="I72" i="42"/>
  <c r="I69" i="42"/>
  <c r="I66" i="42"/>
  <c r="I62" i="42"/>
  <c r="I59" i="42"/>
  <c r="I56" i="42"/>
  <c r="F122" i="37"/>
  <c r="F121" i="37"/>
  <c r="F120" i="37"/>
  <c r="F119" i="37"/>
  <c r="F118" i="37"/>
  <c r="F117" i="37"/>
  <c r="F116" i="37"/>
  <c r="F115" i="37"/>
  <c r="F114" i="37"/>
  <c r="F113" i="37"/>
  <c r="F112" i="37"/>
  <c r="F107" i="37"/>
  <c r="F92" i="37"/>
  <c r="F84" i="37"/>
  <c r="F80" i="37"/>
  <c r="F69" i="37"/>
  <c r="F58" i="37"/>
  <c r="F56" i="37"/>
  <c r="F54" i="37"/>
  <c r="F42" i="37"/>
  <c r="F37" i="37"/>
  <c r="F30" i="37"/>
  <c r="F18" i="37"/>
  <c r="F35" i="36"/>
  <c r="F33" i="36"/>
  <c r="F25" i="36"/>
  <c r="F23" i="36"/>
  <c r="F21" i="36"/>
  <c r="F15" i="36"/>
  <c r="F13" i="36"/>
  <c r="F11" i="36"/>
  <c r="F59" i="35"/>
  <c r="F53" i="35"/>
  <c r="F46" i="35"/>
  <c r="F38" i="35"/>
  <c r="F36" i="35"/>
  <c r="F29" i="35"/>
  <c r="F24" i="35"/>
  <c r="F22" i="35"/>
  <c r="F20" i="35"/>
  <c r="F14" i="35"/>
  <c r="F12" i="35"/>
  <c r="F10" i="35"/>
  <c r="I133" i="42" l="1"/>
  <c r="J365" i="41"/>
  <c r="F131" i="37"/>
  <c r="I366" i="42"/>
  <c r="I774" i="42"/>
  <c r="I896" i="42"/>
  <c r="I996" i="42"/>
  <c r="I1103" i="42"/>
  <c r="I100" i="42"/>
  <c r="I349" i="42"/>
  <c r="I529" i="42"/>
  <c r="J149" i="41"/>
  <c r="J527" i="41"/>
  <c r="I118" i="42"/>
  <c r="I490" i="42"/>
  <c r="I625" i="42"/>
  <c r="I1191" i="42"/>
  <c r="I727" i="42"/>
  <c r="I867" i="42"/>
  <c r="I1046" i="42"/>
  <c r="E16" i="43"/>
  <c r="J298" i="41"/>
  <c r="J366" i="41" s="1"/>
  <c r="J577" i="41"/>
  <c r="F73" i="35"/>
  <c r="F44" i="36"/>
  <c r="F82" i="34"/>
  <c r="F75" i="34"/>
  <c r="F68" i="34"/>
  <c r="F62" i="34"/>
  <c r="F50" i="34"/>
  <c r="F48" i="34"/>
  <c r="F46" i="34"/>
  <c r="F44" i="34"/>
  <c r="F34" i="34"/>
  <c r="F32" i="34"/>
  <c r="F30" i="34"/>
  <c r="F28" i="34"/>
  <c r="F22" i="34"/>
  <c r="F20" i="34"/>
  <c r="F18" i="34"/>
  <c r="F16" i="34"/>
  <c r="F14" i="34"/>
  <c r="F12" i="34"/>
  <c r="F73" i="32"/>
  <c r="F71" i="32"/>
  <c r="F64" i="32"/>
  <c r="F58" i="32"/>
  <c r="F53" i="32"/>
  <c r="F44" i="32"/>
  <c r="F42" i="32"/>
  <c r="F40" i="32"/>
  <c r="F32" i="32"/>
  <c r="F30" i="32"/>
  <c r="F28" i="32"/>
  <c r="F20" i="32"/>
  <c r="F18" i="32"/>
  <c r="F16" i="32"/>
  <c r="F78" i="31"/>
  <c r="F74" i="31"/>
  <c r="F67" i="31"/>
  <c r="F40" i="31"/>
  <c r="F38" i="31"/>
  <c r="F29" i="31"/>
  <c r="F27" i="31"/>
  <c r="F23" i="31"/>
  <c r="F21" i="31"/>
  <c r="F19" i="31"/>
  <c r="F17" i="31"/>
  <c r="B23" i="38"/>
  <c r="B21" i="38"/>
  <c r="B19" i="38"/>
  <c r="B17" i="38"/>
  <c r="B15" i="38"/>
  <c r="B12" i="38"/>
  <c r="F33" i="33"/>
  <c r="F20" i="33"/>
  <c r="F306" i="29"/>
  <c r="F298" i="29"/>
  <c r="F293" i="29"/>
  <c r="F284" i="29"/>
  <c r="F275" i="29"/>
  <c r="F266" i="29"/>
  <c r="F257" i="29"/>
  <c r="F249" i="29"/>
  <c r="F241" i="29"/>
  <c r="F232" i="29"/>
  <c r="F224" i="29"/>
  <c r="F216" i="29"/>
  <c r="F208" i="29"/>
  <c r="F200" i="29"/>
  <c r="F192" i="29"/>
  <c r="F184" i="29"/>
  <c r="F176" i="29"/>
  <c r="F168" i="29"/>
  <c r="F160" i="29"/>
  <c r="F152" i="29"/>
  <c r="F144" i="29"/>
  <c r="F138" i="29"/>
  <c r="F130" i="29"/>
  <c r="F121" i="29"/>
  <c r="F113" i="29"/>
  <c r="F102" i="29"/>
  <c r="F94" i="29"/>
  <c r="F86" i="29"/>
  <c r="F79" i="29"/>
  <c r="F71" i="29"/>
  <c r="F63" i="29"/>
  <c r="F55" i="29"/>
  <c r="F49" i="29"/>
  <c r="F41" i="29"/>
  <c r="F35" i="29"/>
  <c r="F27" i="29"/>
  <c r="E147" i="45"/>
  <c r="E146" i="45"/>
  <c r="E145" i="45"/>
  <c r="E144" i="45"/>
  <c r="E143" i="45"/>
  <c r="E142" i="45"/>
  <c r="E141" i="45"/>
  <c r="E140" i="45"/>
  <c r="E139" i="45"/>
  <c r="E138" i="45"/>
  <c r="E137" i="45"/>
  <c r="E136" i="45"/>
  <c r="E135" i="45"/>
  <c r="E134" i="45"/>
  <c r="E133" i="45"/>
  <c r="E132" i="45"/>
  <c r="E131" i="45"/>
  <c r="E130" i="45"/>
  <c r="E129" i="45"/>
  <c r="E128" i="45"/>
  <c r="E127" i="45"/>
  <c r="E126" i="45"/>
  <c r="F126" i="45" s="1"/>
  <c r="E125" i="45"/>
  <c r="E124" i="45"/>
  <c r="E123" i="45"/>
  <c r="E122" i="45"/>
  <c r="E121" i="45"/>
  <c r="E120" i="45"/>
  <c r="E119" i="45"/>
  <c r="E118" i="45"/>
  <c r="E117" i="45"/>
  <c r="E116" i="45"/>
  <c r="E115" i="45"/>
  <c r="E114" i="45"/>
  <c r="E113" i="45"/>
  <c r="E112" i="45"/>
  <c r="E111" i="45"/>
  <c r="E110" i="45"/>
  <c r="E109" i="45"/>
  <c r="E108" i="45"/>
  <c r="E107" i="45"/>
  <c r="E106" i="45"/>
  <c r="E105" i="45"/>
  <c r="E104" i="45"/>
  <c r="E103" i="45"/>
  <c r="E102" i="45"/>
  <c r="E101" i="45"/>
  <c r="E100" i="45"/>
  <c r="E99" i="45"/>
  <c r="E98" i="45"/>
  <c r="F98" i="45" s="1"/>
  <c r="E97" i="45"/>
  <c r="E96" i="45"/>
  <c r="E95" i="45"/>
  <c r="E94" i="45"/>
  <c r="E93" i="45"/>
  <c r="E92" i="45"/>
  <c r="E91" i="45"/>
  <c r="E90" i="45"/>
  <c r="E89" i="45"/>
  <c r="E88" i="45"/>
  <c r="E87" i="45"/>
  <c r="E86" i="45"/>
  <c r="E85" i="45"/>
  <c r="E84" i="45"/>
  <c r="F84" i="45" s="1"/>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F58" i="45" s="1"/>
  <c r="E57" i="45"/>
  <c r="E56" i="45"/>
  <c r="E55" i="45"/>
  <c r="E54" i="45"/>
  <c r="E53" i="45"/>
  <c r="E52" i="45"/>
  <c r="E51" i="45"/>
  <c r="E50" i="45"/>
  <c r="E49" i="45"/>
  <c r="E48" i="45"/>
  <c r="E47" i="45"/>
  <c r="E46" i="45"/>
  <c r="E45" i="45"/>
  <c r="E44" i="45"/>
  <c r="F44" i="45" s="1"/>
  <c r="F25" i="26"/>
  <c r="F18" i="26"/>
  <c r="F47" i="23"/>
  <c r="F42" i="23"/>
  <c r="F39" i="20"/>
  <c r="F26" i="20"/>
  <c r="F24" i="20"/>
  <c r="F22" i="20"/>
  <c r="F61" i="19"/>
  <c r="F52" i="19"/>
  <c r="F43" i="19"/>
  <c r="F33" i="19"/>
  <c r="C19" i="38" l="1"/>
  <c r="F109" i="45"/>
  <c r="C21" i="38"/>
  <c r="E67" i="19"/>
  <c r="F311" i="29"/>
  <c r="E44" i="20"/>
  <c r="F87" i="32"/>
  <c r="C15" i="38" s="1"/>
  <c r="F115" i="34"/>
  <c r="C17" i="38" s="1"/>
  <c r="F71" i="45"/>
  <c r="F111" i="31"/>
  <c r="E49" i="23"/>
  <c r="C12" i="38"/>
  <c r="F136" i="45"/>
  <c r="F31" i="26"/>
  <c r="F37" i="33"/>
  <c r="D228" i="4" l="1"/>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F348" i="1"/>
  <c r="F346" i="1"/>
  <c r="F344" i="1"/>
  <c r="F342" i="1"/>
  <c r="F340"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F293" i="1" s="1"/>
  <c r="E292" i="1"/>
  <c r="E291" i="1"/>
  <c r="E290" i="1"/>
  <c r="E289" i="1"/>
  <c r="E288" i="1"/>
  <c r="E287" i="1"/>
  <c r="E286" i="1"/>
  <c r="E285" i="1"/>
  <c r="E284" i="1"/>
  <c r="E283" i="1"/>
  <c r="E282" i="1"/>
  <c r="E281" i="1"/>
  <c r="E280" i="1"/>
  <c r="E279" i="1"/>
  <c r="E278" i="1"/>
  <c r="E277" i="1"/>
  <c r="E276" i="1"/>
  <c r="E275" i="1"/>
  <c r="F275" i="1" s="1"/>
  <c r="E274" i="1"/>
  <c r="E273" i="1"/>
  <c r="E272" i="1"/>
  <c r="E271" i="1"/>
  <c r="E270" i="1"/>
  <c r="E269" i="1"/>
  <c r="E268" i="1"/>
  <c r="E267" i="1"/>
  <c r="E266" i="1"/>
  <c r="E265" i="1"/>
  <c r="E264" i="1"/>
  <c r="E263" i="1"/>
  <c r="E262" i="1"/>
  <c r="E261" i="1"/>
  <c r="E260" i="1"/>
  <c r="F260" i="1" s="1"/>
  <c r="E259" i="1"/>
  <c r="E258" i="1"/>
  <c r="E257" i="1"/>
  <c r="E256" i="1"/>
  <c r="E255" i="1"/>
  <c r="E254" i="1"/>
  <c r="E253" i="1"/>
  <c r="E252" i="1"/>
  <c r="E251" i="1"/>
  <c r="F251" i="1" s="1"/>
  <c r="E250" i="1"/>
  <c r="E249" i="1"/>
  <c r="F249" i="1" s="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F167" i="1" s="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F49" i="1" s="1"/>
  <c r="E48" i="1"/>
  <c r="E47" i="1"/>
  <c r="E46" i="1"/>
  <c r="E45" i="1"/>
  <c r="C23" i="38"/>
  <c r="C28" i="38" s="1"/>
  <c r="F45" i="1" l="1"/>
  <c r="F84" i="1"/>
  <c r="F264" i="1"/>
  <c r="F126" i="21"/>
  <c r="F130" i="21"/>
  <c r="F134" i="21"/>
  <c r="F138" i="21"/>
  <c r="F142" i="21"/>
  <c r="F146" i="21"/>
  <c r="F150" i="21"/>
  <c r="F54" i="1"/>
  <c r="F58" i="1"/>
  <c r="F66" i="1"/>
  <c r="F262" i="1"/>
  <c r="F124" i="21"/>
  <c r="F128" i="21"/>
  <c r="F132" i="21"/>
  <c r="F136" i="21"/>
  <c r="F140" i="21"/>
  <c r="F144" i="21"/>
  <c r="F148" i="21"/>
  <c r="F152" i="21"/>
  <c r="F243" i="1"/>
  <c r="F247" i="1"/>
  <c r="F33" i="21"/>
  <c r="F37" i="21"/>
  <c r="F41" i="21"/>
  <c r="F45" i="21"/>
  <c r="F49" i="21"/>
  <c r="F53" i="21"/>
  <c r="F57" i="21"/>
  <c r="F181" i="1"/>
  <c r="F31" i="21"/>
  <c r="F35" i="21"/>
  <c r="F39" i="21"/>
  <c r="F43" i="21"/>
  <c r="F47" i="21"/>
  <c r="F51" i="21"/>
  <c r="F55" i="21"/>
  <c r="F59" i="21"/>
  <c r="F63" i="21"/>
  <c r="F67" i="21"/>
  <c r="F71" i="21"/>
  <c r="F75" i="21"/>
  <c r="F79" i="21"/>
  <c r="F83" i="21"/>
  <c r="F87" i="21"/>
  <c r="F185" i="1"/>
  <c r="F189" i="1"/>
  <c r="F193" i="1"/>
  <c r="F217" i="1"/>
  <c r="F245" i="1"/>
  <c r="F61" i="21"/>
  <c r="F65" i="21"/>
  <c r="F69" i="21"/>
  <c r="F73" i="21"/>
  <c r="F77" i="21"/>
  <c r="F81" i="21"/>
  <c r="F85" i="21"/>
  <c r="F89" i="21"/>
  <c r="F93" i="21"/>
  <c r="F97" i="21"/>
  <c r="F101" i="21"/>
  <c r="F105" i="21"/>
  <c r="F109" i="21"/>
  <c r="F113" i="21"/>
  <c r="F117" i="21"/>
  <c r="F121" i="21"/>
  <c r="F142" i="1"/>
  <c r="F150" i="1"/>
  <c r="F277" i="1"/>
  <c r="F289" i="1"/>
  <c r="F296" i="1"/>
  <c r="F300" i="1"/>
  <c r="F91" i="21"/>
  <c r="F95" i="21"/>
  <c r="F99" i="21"/>
  <c r="F103" i="21"/>
  <c r="F107" i="21"/>
  <c r="F111" i="21"/>
  <c r="F115" i="21"/>
  <c r="F119" i="21"/>
  <c r="F287" i="1"/>
  <c r="F291" i="1"/>
  <c r="F294" i="1"/>
  <c r="F298" i="1"/>
  <c r="F330" i="1"/>
  <c r="F338" i="1"/>
  <c r="F93" i="1"/>
  <c r="F101" i="1"/>
  <c r="F109" i="1"/>
  <c r="F117" i="1"/>
  <c r="F125" i="1"/>
  <c r="F133" i="1"/>
  <c r="F157" i="1"/>
  <c r="F172" i="1"/>
  <c r="F228" i="1"/>
  <c r="F258" i="1"/>
  <c r="F273" i="1"/>
  <c r="F288" i="1"/>
  <c r="F292" i="1"/>
  <c r="F295" i="1"/>
  <c r="F299" i="1"/>
  <c r="F307" i="1"/>
  <c r="F319" i="1"/>
  <c r="F32" i="21"/>
  <c r="F36" i="21"/>
  <c r="F40" i="21"/>
  <c r="F44" i="21"/>
  <c r="F48" i="21"/>
  <c r="F52" i="21"/>
  <c r="F56" i="21"/>
  <c r="F60" i="21"/>
  <c r="F64" i="21"/>
  <c r="F68" i="21"/>
  <c r="F76" i="21"/>
  <c r="F80" i="21"/>
  <c r="F84" i="21"/>
  <c r="F88" i="21"/>
  <c r="F92" i="21"/>
  <c r="F96" i="21"/>
  <c r="F100" i="21"/>
  <c r="F104" i="21"/>
  <c r="F108" i="21"/>
  <c r="F112" i="21"/>
  <c r="F116" i="21"/>
  <c r="F120" i="21"/>
  <c r="F123" i="21"/>
  <c r="F127" i="21"/>
  <c r="F131" i="21"/>
  <c r="F135" i="21"/>
  <c r="F139" i="21"/>
  <c r="F143" i="21"/>
  <c r="F147" i="21"/>
  <c r="F151" i="21"/>
  <c r="E226" i="4"/>
  <c r="F75" i="1"/>
  <c r="F163" i="1"/>
  <c r="F198" i="1"/>
  <c r="F210" i="1"/>
  <c r="F234" i="1"/>
  <c r="F238" i="1"/>
  <c r="F271" i="1"/>
  <c r="F286" i="1"/>
  <c r="F290" i="1"/>
  <c r="F297" i="1"/>
  <c r="F309" i="1"/>
  <c r="F313" i="1"/>
  <c r="F325" i="1"/>
  <c r="F30" i="21"/>
  <c r="F34" i="21"/>
  <c r="F38" i="21"/>
  <c r="F42" i="21"/>
  <c r="F46" i="21"/>
  <c r="F50" i="21"/>
  <c r="F54" i="21"/>
  <c r="F58" i="21"/>
  <c r="F62" i="21"/>
  <c r="F66" i="21"/>
  <c r="F70" i="21"/>
  <c r="F74" i="21"/>
  <c r="F78" i="21"/>
  <c r="F82" i="21"/>
  <c r="F86" i="21"/>
  <c r="F90" i="21"/>
  <c r="F94" i="21"/>
  <c r="F98" i="21"/>
  <c r="F102" i="21"/>
  <c r="F106" i="21"/>
  <c r="F110" i="21"/>
  <c r="F114" i="21"/>
  <c r="F118" i="21"/>
  <c r="I122" i="21"/>
  <c r="F122" i="21" s="1"/>
  <c r="F125" i="21"/>
  <c r="F129" i="21"/>
  <c r="F133" i="21"/>
  <c r="F137" i="21"/>
  <c r="F141" i="21"/>
  <c r="F145" i="21"/>
  <c r="F149" i="21"/>
  <c r="F153" i="21"/>
  <c r="E351" i="1" l="1"/>
  <c r="I157" i="21"/>
  <c r="E157" i="21"/>
  <c r="F147" i="45"/>
  <c r="F151" i="45" s="1"/>
  <c r="I4" i="42"/>
  <c r="I6" i="42" s="1"/>
  <c r="I10" i="42"/>
  <c r="I11" i="42"/>
  <c r="I12" i="42"/>
  <c r="I13" i="42"/>
  <c r="I14" i="42"/>
  <c r="I15" i="42"/>
  <c r="I16" i="42"/>
  <c r="I17" i="42"/>
  <c r="I18" i="42"/>
  <c r="I19" i="42"/>
  <c r="I24" i="42"/>
  <c r="I25" i="42"/>
  <c r="I26" i="42"/>
  <c r="I31" i="42"/>
  <c r="I33" i="42" s="1"/>
  <c r="I36" i="42"/>
  <c r="I38" i="42" s="1"/>
  <c r="J4" i="41"/>
  <c r="J6" i="41"/>
  <c r="J8" i="41"/>
  <c r="J10" i="41"/>
  <c r="J13" i="41" l="1"/>
  <c r="I28" i="42"/>
  <c r="I21" i="42"/>
  <c r="I40" i="42" l="1"/>
</calcChain>
</file>

<file path=xl/sharedStrings.xml><?xml version="1.0" encoding="utf-8"?>
<sst xmlns="http://schemas.openxmlformats.org/spreadsheetml/2006/main" count="3799" uniqueCount="2168">
  <si>
    <t>Razne tesarske podkonstrukcije, poletvanja i sl., izvode se prema nacrtima i opisu jelovom ili smrekovom građom koja mora biti zaštićena odgovarajućim sredstvom za zaštitu drva, te u svemu mora zadovoljavati važeće propise.</t>
  </si>
  <si>
    <t>Dobava materijala i postava gredica.</t>
  </si>
  <si>
    <t>Gredice od jelove ili smrekove građe postavljaju se okomito na strehu.</t>
  </si>
  <si>
    <t>instal. cijevi CS 50</t>
  </si>
  <si>
    <t>instal. cijevi CS 60</t>
  </si>
  <si>
    <t>11.3.Rezanje i ovod postojećeg tel. kabela TK 10 4x15x0,6 mm u tel. zdenac</t>
  </si>
  <si>
    <t xml:space="preserve"> i završnim, toplinski obrađenim lakom. Razdjelnik treba biti izrađen u dvije sekcije odjeljene odgovarajućim pregradama i posebnim vratima i bravama. Sekcije trebaju biti vidno označene radi</t>
  </si>
  <si>
    <t>razlikovanja. U razdjelnik će se ugraditi slijedeća oprema kao proizvodnje «Schneider»:</t>
  </si>
  <si>
    <t>- 5 kom sklopka C60H 10C/1</t>
  </si>
  <si>
    <t>- 6 kom sklopka C60H 10C/1</t>
  </si>
  <si>
    <t xml:space="preserve">- 5 kom sklopka C60H 16C/1 </t>
  </si>
  <si>
    <t>Cijevi međusobno spajati originalnim kolčacima s gumenim brtvama.</t>
  </si>
  <si>
    <t>Nakon ispitivanja postavljenih cijevi tjeme i bokovi se zaštićuju kamenim granulatom tip "0".</t>
  </si>
  <si>
    <t>Odabrane cijevi kao tip "SN 8" "Pipelife" prema ONORM 5184, s podebljanom debljinom stijenke, ili od drugog proizvođača ali istih karakteristika kao odabrane.</t>
  </si>
  <si>
    <t>U krilo se ugrađuju odzračne rešetke  400x200 mm.</t>
  </si>
  <si>
    <t>Osnovna konstrukcija je od čeličnih cijevi sa protupožarnom  izolacijskom oblogom i završnom oblogom od tipskih čeličnih  profila 104x80 mm.</t>
  </si>
  <si>
    <t>1.12.Proboj zidova građevine ispod razine podova radi prolaza cijevi. Zidovi su debljine 35 cm i trba načiniti otvor sradnje mjere 30x25 cm</t>
  </si>
  <si>
    <t>6. INSTALACIJA EMP KOTLOVNICE</t>
  </si>
  <si>
    <t>7. PREKIDAČI I UTIČNICE</t>
  </si>
  <si>
    <t>8. SVJETILJKE</t>
  </si>
  <si>
    <t>9. DIESEL ELEKTRIČKO POSTROJENJE</t>
  </si>
  <si>
    <t>7.17.Isto kao st. 7.15. samo utičnica zidna za 24 V kao GEWISS 62538 u zaštiti IP 44 sa pripadajućim utikačem</t>
  </si>
  <si>
    <t xml:space="preserve"> parket ljepljen za podlogu, komplet s kutnim letvama</t>
  </si>
  <si>
    <t xml:space="preserve"> sastav slojeva:</t>
  </si>
  <si>
    <t>Pri pokrivanje krova ostalog dijela krova svaki treći crijep čavlati za letve pocinčanim čeličnim čavlima.</t>
  </si>
  <si>
    <t>10. VANJSKA RASVJETA</t>
  </si>
  <si>
    <t>C. INSTALACIJE SLABE STRUJE</t>
  </si>
  <si>
    <t>11. RADOVI ZA PRIKLJ. NA TEL. MREŽU</t>
  </si>
  <si>
    <t>12. STRUKTURNO KABLIRANJE</t>
  </si>
  <si>
    <t>13. RTV ANTENSKA INSTALACIJA</t>
  </si>
  <si>
    <t>D. ZAŠTITA OD PRENAPONA</t>
  </si>
  <si>
    <t>14. GROMOBRANSKA INSTALACIJA</t>
  </si>
  <si>
    <t xml:space="preserve">E. GRAĐEVINSKI RADOVI </t>
  </si>
  <si>
    <t xml:space="preserve">     UZ ELEKTROINSTALACIJE                       </t>
  </si>
  <si>
    <t xml:space="preserve">       III ) SVEUKUPNO:</t>
  </si>
  <si>
    <t>A. RADOVI U NADLEŽNOSTI ELEKTRODISTRIBUCIJE</t>
  </si>
  <si>
    <t>Letvanje za pokrov MEDITERAN crijepom.</t>
  </si>
  <si>
    <t>Na srehi ispod crijepa za letvu pričvrstiti tipski odzračni element s češljem koji zatvara šupljinu vala crijepa, te istovremeno omogućava provjetravanje.</t>
  </si>
  <si>
    <t>Stavka uključuje:</t>
  </si>
  <si>
    <t>- ugradba tipske odzračne trake koja omogućuje provjetravanje na sljemenu ili grebenu</t>
  </si>
  <si>
    <t>Izrada oplate podrazumjeva i izradu oplate za otvore, prodore i šliceve u betonskim i AB elementima.</t>
  </si>
  <si>
    <t>Vanjske prozorske klupčice od kamena, presjeka 25 x 4 cm, postavljene u cementnom mortu.</t>
  </si>
  <si>
    <t>Stavka uključuje izradu posteljice prije polaganja cijevi u visini 10 cm, te zasipanje postavljenih cijevi u visini 20 cm iznad tjemena cijevi.</t>
  </si>
  <si>
    <t>Obračun po m3.</t>
  </si>
  <si>
    <t>Stavka obuhvaća pažljivu demontažu unutarnjih i vanjskih vrata komplet s dovratnicima.</t>
  </si>
  <si>
    <t>a) jednokrilna unutarnja  vrata, zidarski otvor veličine 105/210 cm</t>
  </si>
  <si>
    <t>b) dvokrilna vanjska  vrata, zidarski otvor  veličine 160/210 cm</t>
  </si>
  <si>
    <t>c) jednokrilna vanjska vrata, zidarski otvor veličine 75/210 cm</t>
  </si>
  <si>
    <t>Letve se postavljaju paralelno sa strehom, te se čavlaju pocinčanim čeličnim čavlima za drvenu podkonstrukciju ispod.</t>
  </si>
  <si>
    <t>A.13. Ispitivanje izolacijskog otpora položenog kabela te prijelaznog otpora uzemljivača, izrada protokola i predaja investitoru</t>
  </si>
  <si>
    <t>kpl</t>
  </si>
  <si>
    <t xml:space="preserve">Sve komplet sa razvodnim kutijama i spajanjem; obračunava se po rasvjetnom mjestu. </t>
  </si>
  <si>
    <t>5.2. Isto kao st. 5.1. samo za priključak ventilatora u sanit. čvorovima</t>
  </si>
  <si>
    <t xml:space="preserve">5.3. Isto kao stavka 5.1. samo za instalaciju za daljinski isklop. </t>
  </si>
  <si>
    <t>Ukupno se polaže po isklopniku:</t>
  </si>
  <si>
    <t xml:space="preserve"> -  10 m PP00-Y 3 x2,5 mm2</t>
  </si>
  <si>
    <t>-  18 m PP-Y 3x1,5 mm2</t>
  </si>
  <si>
    <t>-  2,5 m CS 20</t>
  </si>
  <si>
    <t xml:space="preserve">5.4. Isto kao stavka 5.1. samo za instalaciju u garaži, agregatnici i kotlovnici. Instalacija se polaže nadžbukno na odstojne obujmice. </t>
  </si>
  <si>
    <t>-  5,3 m PP-Y 3x1,5 mm2</t>
  </si>
  <si>
    <t>-  0,5 m CS 20</t>
  </si>
  <si>
    <t>12.14. Dobava materijala te izrada instalacije za priključak pozivnog zvona. Instalacija se izvodi vodom PP-Y 3x1,5 mm2 kroz inst. cijevi i po kabelskim stazama komplet sa spajanjem i potrebnim razvodnim kutijama. Ukupno se polaže:</t>
  </si>
  <si>
    <t xml:space="preserve">- PP-Y 3x1,5 mm2   </t>
  </si>
  <si>
    <t>m 27</t>
  </si>
  <si>
    <t>- CS20</t>
  </si>
  <si>
    <t>Cijevi vođene u podu zaštititi bitumeniziranom "dekorodal" trakom, a cijevi vođene u zidu filcom i PVC ovojem.</t>
  </si>
  <si>
    <t>Zaštitni materijal se omata oko cijevi.</t>
  </si>
  <si>
    <t>7.19. Isto kao st. 7.18. samo tipkalo u zaštiti IP 67</t>
  </si>
  <si>
    <t>7.20.Dobava i isporuka investitoru jednofaznog UPS uređaja sa slijedećim svojstvima:</t>
  </si>
  <si>
    <t>- snaga 600 VA</t>
  </si>
  <si>
    <t xml:space="preserve">- ON – LINE tehnologija  </t>
  </si>
  <si>
    <t>- Dvostruka konverzija</t>
  </si>
  <si>
    <t>- Sinusni oblik napona</t>
  </si>
  <si>
    <t>- Autonomija cca 6 min</t>
  </si>
  <si>
    <t>- Automatska premosnica bez prekida za slučaj    kvara</t>
  </si>
  <si>
    <t>- Ulazni napon cca 120 – 276 V</t>
  </si>
  <si>
    <t>- Frekvencija 50 Hz – samodetekcija</t>
  </si>
  <si>
    <t>- Harmonička izobličenja: za linearna &lt;4% i za     nelinearna opterećenja &lt;6%</t>
  </si>
  <si>
    <t>- Preopterećenje trajno 10%</t>
  </si>
  <si>
    <t>- Bučnost &lt; 40dB</t>
  </si>
  <si>
    <t>- Automatski test baterija</t>
  </si>
  <si>
    <t>R) PVC STOLARIJA</t>
  </si>
  <si>
    <t>UKUPNO - R):</t>
  </si>
  <si>
    <t>Dobava i ugradba tuš kade.</t>
  </si>
  <si>
    <t>Tuš kada akrilna, bijele boje.</t>
  </si>
  <si>
    <t>- silikonski kit za brtvljenje spoja kade i zidne keramike</t>
  </si>
  <si>
    <t xml:space="preserve">5.5. Dobava materijala te izrada  instalacije utičnica i EGV vodom PP-Y 3x2,5 mm2. Vod se polaže na kabelsku trasu, u instal. cijevi kroz betonske zidove, podžbukno u prethodno izrađene žljebove u zidovima te kroz KNAUF pregradne zidove. Stavkom se obuhvaća i izrada odgovarajućih žljebova u pregradnim zidovima. </t>
  </si>
  <si>
    <t>Ukupno se polaže po priključnom mjestu:</t>
  </si>
  <si>
    <t>-  7,8 m PP-Y 3x2,5 mm2</t>
  </si>
  <si>
    <t>-  5,4 m CS 20</t>
  </si>
  <si>
    <t>Sve komplet sa razvodnim kutijama i spajanjem; obračunava se po priključnom mjestu.</t>
  </si>
  <si>
    <t>5.6. Isto kao stavka 5.5. samo za instalaciju u garaži, agregatnici i kotlovnici koja se izvodi nadžbukno na odstojnim obujmicama.</t>
  </si>
  <si>
    <t>-  6,5 m  PP-Y 3x2,5 mm2</t>
  </si>
  <si>
    <t>proizvod Klimaoprema, slijedećih dimenzija:</t>
  </si>
  <si>
    <t>297x197</t>
  </si>
  <si>
    <t>297x297</t>
  </si>
  <si>
    <t>497x297</t>
  </si>
  <si>
    <t>Vanjska fiksna žaluzina, tip AFŽ, skupa sa</t>
  </si>
  <si>
    <t>297x597</t>
  </si>
  <si>
    <t>497x597</t>
  </si>
  <si>
    <t>Protusmrzavajuća žaluzina, tip RŽ12, ,</t>
  </si>
  <si>
    <t>215x300</t>
  </si>
  <si>
    <t>Odsisni zračni ventil, proizvod Klimaoprema</t>
  </si>
  <si>
    <t xml:space="preserve">PV 100 </t>
  </si>
  <si>
    <t xml:space="preserve">10.5.Dobava, ugradnja i spajanje rasvjetnog ormarića u rasvjetni stup kao TEP RM -1 </t>
  </si>
  <si>
    <t>10.6.Dobava materijala te izrada ožićenja rasvjetnih stupova vodom PP-Y 3x2.5 mm2</t>
  </si>
  <si>
    <t>10.7.Dobava materijala te spajanje rasvjetnog stupa na uzemljivač Fe-Zn trakom 25x4mm prosječne duljine 2 m komplet sa križnom spojnicom koju nakon vijčanog stezanja zaliti bitumenom</t>
  </si>
  <si>
    <t>22.</t>
  </si>
  <si>
    <t>23.</t>
  </si>
  <si>
    <t>Visina konstrukcije iznosi 2,90 m.</t>
  </si>
  <si>
    <t>U svemu prema statičkom proračunu.</t>
  </si>
  <si>
    <t>1.10.Razbijanje betonske podloge nakon skidanja estriha u širini 40 cm te iskop jarka kroz građevinu, širine 40 i dubine 30 cm te ponovno nasipanje jarka, nakon postave cijevi, uz potrebno nabijanje podloge te ponovna postava bet. podloge za estrih. Višak materijala se odvozi na deponij.</t>
  </si>
  <si>
    <t>Strojno pripremljen beton razastire se do polovine projektirane visine sloja, zatim se postavlja armatura nastavlja sa razastiranjem betona do pune projektirane visine.</t>
  </si>
  <si>
    <t>Dobava materijala, montaža i demontaža cijevne skela od čeličnih cijevi za radove na pročeljima objekta.</t>
  </si>
  <si>
    <t>Zaštitna ograda visine 100 cm u odnosu na pod skele.</t>
  </si>
  <si>
    <t>Obračun po m2.</t>
  </si>
  <si>
    <t>Podnice od daske d=5 cm.</t>
  </si>
  <si>
    <t>Skela se montira do visine 100 cm iznad krovnog vijenca.</t>
  </si>
  <si>
    <t>Montirana skela mora biti u skladu s pravilima zaštite na radu.</t>
  </si>
  <si>
    <t>Postava kamenih klupčica</t>
  </si>
  <si>
    <t>Obračun po m1</t>
  </si>
  <si>
    <t>Sve čelične profile pjeskariti do SIS  2,2.</t>
  </si>
  <si>
    <r>
      <t xml:space="preserve">Konstrukcija se oslanja na 6 stupova promjera </t>
    </r>
    <r>
      <rPr>
        <sz val="10"/>
        <rFont val="Arial"/>
        <family val="2"/>
        <charset val="238"/>
      </rPr>
      <t>Ø</t>
    </r>
    <r>
      <rPr>
        <sz val="10"/>
        <rFont val="Arial"/>
        <family val="2"/>
        <charset val="238"/>
      </rPr>
      <t xml:space="preserve"> 200/8 sidrenih u postojeću betonsku ploču. Na drugom kraju oslanja se na AB gredu novog dijela stacionara.</t>
    </r>
  </si>
  <si>
    <t>7.18. Dobava, ugradnja i spajanje tipkala za daljinski isklop u nuždi</t>
  </si>
  <si>
    <t>Oluci od pocinčanog čeličnog lima debljine 0,6 mm.</t>
  </si>
  <si>
    <t>Demontirati komplet s kukama ili obujmicama za pričvršćenje.</t>
  </si>
  <si>
    <t>Obračun po m3 demontirane konstrukcije.</t>
  </si>
  <si>
    <t>Predzadnji red (prije sljemena) ugraditi odzračni crijep (svaki treći crijep u redu).</t>
  </si>
  <si>
    <t>dim. 80/80 cm</t>
  </si>
  <si>
    <t>B. ELEKTROENERGETSKE INSTALACIJE</t>
  </si>
  <si>
    <t>1. DEMONTAŽA POSTOJEĆE OPREME</t>
  </si>
  <si>
    <t xml:space="preserve">Na mjestu ugradbe betona, u skladu sa programom kontrole betona uzimaju se uzorci betona za kontrolu kojom se provjerava da li ugrađeni betoni zadovoljavaju uvjete određene projektnom dokumentacijom. </t>
  </si>
  <si>
    <t>Uzorci se pripremaju i čuvaju prema HRN U.M1.005.</t>
  </si>
  <si>
    <t>- 1 kom str.dif.sklopka kao RCCB 25 4P 300 mA</t>
  </si>
  <si>
    <t>- 5 kom sklopka C60H 20C/3</t>
  </si>
  <si>
    <t>- 1 kom sklopka C60H 10C/3</t>
  </si>
  <si>
    <t>- 1 kom sklopka C60H 10C/1</t>
  </si>
  <si>
    <t>- 1 kom sklopka C60H   6B/1</t>
  </si>
  <si>
    <t>- 1 kom sklopka C60H   4B/1</t>
  </si>
  <si>
    <t>Osni razmak između letvi cca 33 cm.</t>
  </si>
  <si>
    <t xml:space="preserve">7.16.Isto kao st. 7.15. samo utičnica trofazna zidna </t>
  </si>
  <si>
    <t>14.2.Isto kao st. 14.1. samo na ravnom dijelu krova obračunato i sa nosačima i bet. pogačicama:</t>
  </si>
  <si>
    <t>3.2. Dobava materijala te izrada i ugradnja limene maske za priključne kabele iz poda do razdjelnika GRO-MO.</t>
  </si>
  <si>
    <t>- 11 kom sklopnik 3P, 25A, 220V</t>
  </si>
  <si>
    <t>- 1 kom luksomat Z7-LMS</t>
  </si>
  <si>
    <t>Demontaža zaštitnih - protuprovalnih rešetki na prozorima od čelični šipki zavarenih u okviru od čeličnih profila.</t>
  </si>
  <si>
    <t>Stavka uključuje demontažu vanjskih vrata i prozora, komplet s dovratnicima ili doprozornicima, unutarnjom prozorskom klupčicom, okovom.</t>
  </si>
  <si>
    <t>Stavka obuhvaća i demontažu PVC rolete i rolo kutije za stavke u kojima je to naznačeno.</t>
  </si>
  <si>
    <t>d) drvena dijelom ostakljena stijena s jednokrilnim mimokretnim vratima, zidarski otvor veličine 220/260 cm</t>
  </si>
  <si>
    <t>- 80/50 cm</t>
  </si>
  <si>
    <t>- 300/50 cm</t>
  </si>
  <si>
    <t>- 220/50 cm</t>
  </si>
  <si>
    <t>- 220/165 cm, s PVC roletom i rolo kutijom</t>
  </si>
  <si>
    <t>- 140/50 cm</t>
  </si>
  <si>
    <t>- 150/165 cm, s PVC roletom i rolo kutijom</t>
  </si>
  <si>
    <t>- 300/70 cm</t>
  </si>
  <si>
    <t>- 355/140 cm</t>
  </si>
  <si>
    <t>- 220/140 cm</t>
  </si>
  <si>
    <t>- 220/140 cm, s PVC roletom i rolo kutijom</t>
  </si>
  <si>
    <t>- 80/110 cm</t>
  </si>
  <si>
    <t>- 80/80 cm</t>
  </si>
  <si>
    <t>- 140/140 cm, s PVC roletom i rolo kutijom</t>
  </si>
  <si>
    <t>- 280/80 cm</t>
  </si>
  <si>
    <t xml:space="preserve">14.1. Dobava materijala te izrada hvataljki na krovu objekta. Hvataljka je od čel. poc. trake 20x3mm postavljena na odgovarajuće krovne nosače . Hvataljku povezati sa spojnicama na oluke, limene opšave i antenske stupove te sidrene zatege. Sve komplet  sa nosačima (1 kom/m), križnim i posebnim spojnicama te ostalim standardnim materijalom,  obračunato po metru hvataljke </t>
  </si>
  <si>
    <t>Dobava i montaža PVC kanalizacijskih cijevi za uličnu kanalizaciju.</t>
  </si>
  <si>
    <t>SHEMA 2C</t>
  </si>
  <si>
    <t xml:space="preserve">Zidarski otvor 195/157 cm                                                                  </t>
  </si>
  <si>
    <t>U svemu kao sheme 2 i 2A.</t>
  </si>
  <si>
    <t>U svemu kao shema 2C.</t>
  </si>
  <si>
    <t>SHEMA 2C '</t>
  </si>
  <si>
    <t>SHEMA 3</t>
  </si>
  <si>
    <t>Dvokrilni prozor izrađen od PVC profila osatkljen izolirajućim staklom 4+12+4 mm.</t>
  </si>
  <si>
    <t>Jedno krilo je zaokretno  jedno otklopno zaokretno.</t>
  </si>
  <si>
    <t xml:space="preserve">Zidarski otvor 140/140 cm                                                                  </t>
  </si>
  <si>
    <t>26.</t>
  </si>
  <si>
    <t>SHEMA 19</t>
  </si>
  <si>
    <t>Jedno krilo je zaokretno, jedno otklopno-zaokretno, a jedno samo otklopno.</t>
  </si>
  <si>
    <t xml:space="preserve">Zidarski otvor 210/140 cm                                                                  </t>
  </si>
  <si>
    <t>27.</t>
  </si>
  <si>
    <t>SHEMA 20</t>
  </si>
  <si>
    <t xml:space="preserve">Peterokrilni  prozor  izrađen od PVC profila sa ostakljenjem izolirajućim staklom 4+12+4 mm. </t>
  </si>
  <si>
    <t>Dva krila su zaokretna, dva otklopno-zaokretna, a jedno fiksno.</t>
  </si>
  <si>
    <t>- vanjski vodovod</t>
  </si>
  <si>
    <t>- vanjsku fekalnu odvodnju</t>
  </si>
  <si>
    <t>Finalna površinska zaštita je bojanje sa dva sloja uljene boje u tonu prema izboru projektanta, te je uključena u stavke bravarskih radova</t>
  </si>
  <si>
    <t>a) bojler volumena 80 litara</t>
  </si>
  <si>
    <t>b) bojler volumena 50 litara</t>
  </si>
  <si>
    <t>c) bojler bolumena 10 litara</t>
  </si>
  <si>
    <t>Dobava i ugradba armature za sudoper.</t>
  </si>
  <si>
    <t>- kutne ventile i flexi crijeva za priključak na instalaciju.</t>
  </si>
  <si>
    <t>Dimovodni priključak Φ 200 mm izrađen iz kotlovskog lima</t>
  </si>
  <si>
    <t xml:space="preserve">debljine 4 mm, izoliran mineralnom vunom u oblozi od Al-lima </t>
  </si>
  <si>
    <t xml:space="preserve">debljine 80 mm, jednim koljenom od 90°, te sa pričvrsnim i </t>
  </si>
  <si>
    <t xml:space="preserve">brtvenim materijalom za prijelaz na dimnjak Φ 220 mm </t>
  </si>
  <si>
    <t xml:space="preserve">sa ugrađenom regulacijskom zaklopkom </t>
  </si>
  <si>
    <t>Krilo vrata izrađeno od čeličnog lima. U krilo se ugrađuju odzračne rešetke  400x500 mm.</t>
  </si>
  <si>
    <t>Okov je standardan sa cilindričnom bravom sa 3 ključa.</t>
  </si>
  <si>
    <t>Dim. građ. otvora 160/210 cm.</t>
  </si>
  <si>
    <t>Poz. 4</t>
  </si>
  <si>
    <t>Dim. građ. otvora 140/205 cm.</t>
  </si>
  <si>
    <t>Poz. 5</t>
  </si>
  <si>
    <t>Dim. građ. otvora 80/210 cm.</t>
  </si>
  <si>
    <t xml:space="preserve">Konstrukcija ograde je iz čeličnih pravokutnih profila30/20,međusobno varenih i usidrenih u armiranobetonsku konstrukciju stepenica i podesta. </t>
  </si>
  <si>
    <t>Rukohvat je iz čelične šuplje cijevi Ø 50 mm izveden kontinuirano i povezan sa osnovnom konstrukcijom čeličnim šipkama Ø 16 mm,  učvrščen varenjem.</t>
  </si>
  <si>
    <t>Ispuna je od polikarbonatnih ploča debljine 10 mm u okviru od čeličnih pravokutnih profila.</t>
  </si>
  <si>
    <t>Svi čelični elementi trebaju se antikorozivno zaštiti s dva premaza i lakirati sa dva sloja laka u tonu po izboru projektanta.</t>
  </si>
  <si>
    <t>Stavka obuhvaća sav materijal i sve radove potrebne za izradu i montažu do potpune funkcionalnosti.</t>
  </si>
  <si>
    <t>Visina ograde od gotovog poda 100 cm.</t>
  </si>
  <si>
    <t>Obračun po m1 ograde</t>
  </si>
  <si>
    <t>Poz. 7</t>
  </si>
  <si>
    <t>Stavka uključuje dobavu i postavu profila, a sva podupiranja, rušenja i aktiviranje profila koji se izvode pri montaži profila obračunati su u zidarskim radovima.</t>
  </si>
  <si>
    <t>A.8.Dobava, doprema i zasipanje ispod i iznad kabela sitne zemlje - ilovače u dva sloja od po 10 cm.</t>
  </si>
  <si>
    <t>3.10.Dobava svog potrebnog materijala te izrada i montaža nadgradnog razdjelnika RPG. Razdjelnik će se izraditi od čeličnog dva puta dekapiranog lima, kojega obojati odgovarajućim antikorozivnim bojama i završnim, toplinski obrađenim lakom u zaštiti IP 44. Vrata opremiti patent zatvaračem. U razdjelnik će se ugraditi slijedeća oprema kao proizvodnje «Schneider» i «Moeller»:</t>
  </si>
  <si>
    <t>- 4 kom sklopka C60H 16C/1</t>
  </si>
  <si>
    <t>- 1 kom motorna sklopka 2TE-MS7-0,63/2p</t>
  </si>
  <si>
    <t>- 1 kom transform. 220/24 V, 100 VA</t>
  </si>
  <si>
    <t>Radovi rušenja obuhvaćaju:</t>
  </si>
  <si>
    <t>- skidanje pokrova, poletvanja za pokrov i nosive drvene konstrukcije kosog krova</t>
  </si>
  <si>
    <t xml:space="preserve">- skidanje svih slojeva poda na tlu do betonske podloge ispod hidroizolacije </t>
  </si>
  <si>
    <t>- skidanje slojeva poda na svim međukatnim konstrukcija do AB ploče ili AB tlačne ploče polumontažne međukatne konstrukcije</t>
  </si>
  <si>
    <t>- rušenje pregradnih zidova od opeke, obostrano ožbukanih, zidovi ukupne debljine 10 ili 15 cm</t>
  </si>
  <si>
    <t>- izrada otvora u nosivim betonskim zidovima debljine 25 ili 40 cm</t>
  </si>
  <si>
    <t>- kompletnu demontažu unutarnje i vanjske stolarije</t>
  </si>
  <si>
    <t>- skidanje žbuke debljine 3-4 cm sa zidova pročelja (vanjska žbuka)</t>
  </si>
  <si>
    <t>- skidanje žbuke sa unutarnjih zidova i to nosivih betonskih zidova, te pregradnih zidova koji se ne ruše</t>
  </si>
  <si>
    <t>- skidanje keramičkih zidnih pločica sa nosivih ili pregradnih zidova koji se ne ruše</t>
  </si>
  <si>
    <t>- rušenje svih dimnjaka</t>
  </si>
  <si>
    <t>- komplet demontažu sanitarne opreme i sanitarne galanterije</t>
  </si>
  <si>
    <t>- demontaža vanjskih i unutarnjih prozorskih klupčica</t>
  </si>
  <si>
    <t>- 1,7 m CS 20</t>
  </si>
  <si>
    <t>Profili i limovi spajaju se u konstruktivne cjeline spojnim sredstvima (varovi, vijci i zakovice) koja moraju odgovarati važećim standardima, moraju biti pravilno dimenzionirana i ugrađena.</t>
  </si>
  <si>
    <t>Vrsta spoja određena je opisom stavke.</t>
  </si>
  <si>
    <t>Izrađeni elementi se prije ugradbe zaštićuju temeljnim antikorozivnim premazom.</t>
  </si>
  <si>
    <t>Prije bojanja sa bravarije mora se ukloniti rđa.</t>
  </si>
  <si>
    <t>Površinu potom treba odmastiti odgovarajućim sredstvom.</t>
  </si>
  <si>
    <t>Čim se površina osuši treba nanjeti dvokratni nalič temeljnom bojom.</t>
  </si>
  <si>
    <t xml:space="preserve">                               </t>
  </si>
  <si>
    <t>Skidanje zidnih keramičkih pločica ljepljenih za zid građevinskim ljepilom.</t>
  </si>
  <si>
    <t>Dobava i ugradba ljevanoželjeznih fazonskih komada uz vodomjere.</t>
  </si>
  <si>
    <t>- "T" komad promjera 100/32 - komada 1</t>
  </si>
  <si>
    <t>Obračun po kg ugrađenih komada.</t>
  </si>
  <si>
    <t>- vijke i tiple za montažu WC školjke</t>
  </si>
  <si>
    <t>- sekcija zaštitne žaluzine protiv smrzavanja sa motornim pogonom</t>
  </si>
  <si>
    <t>- mjernu letvu</t>
  </si>
  <si>
    <t>- priključak odzračnog ventila AT-e #NAME?</t>
  </si>
  <si>
    <t>Postava kamenih pragova</t>
  </si>
  <si>
    <t>Pragovi se izvode iz kamenih ploča ili iz kamenih masiva ovisno o mjestu ugradnje.</t>
  </si>
  <si>
    <t xml:space="preserve">14.3. Dobava materijala i izrada gromobranskih odvoda od Fe-Zn trake 20x3mm. Traka se postavlja vertikalno po pročelju građevine na odgovarajućim nosačima (1 kom/m). </t>
  </si>
  <si>
    <t>Sve komplet sa nosačima i spajanjem, prosj. duljine 7,3 m.</t>
  </si>
  <si>
    <t>14.4.Dobava i ugradnja štitnika trake spojnih vodova, načinjenih od profiliranog lima i vruće cinčanih duljine 2100 mm, komplet sa pričvrsnim materijalom.</t>
  </si>
  <si>
    <t xml:space="preserve"> 14.5.Isto kao st. 14.3. samo se ugrađuje u vertikalni AB serklaž prilikom betoniranja, prosječne duljine 10m </t>
  </si>
  <si>
    <t>10.9.Dobava i ugradnja vruće cinčanih profiliranih štitnika kabela na betonski rasvjetni stup. Štitnik se ugrađuje u dva dijele: ispod i iznad ormarića iz stavke 9.8., u ukupnoj duljini od 3 m</t>
  </si>
  <si>
    <t>Tip HL 900 proizvod "Hutterer &amp; Lechner"</t>
  </si>
  <si>
    <t>Izrada i ugradba ventilacijske kape s opšavom.</t>
  </si>
  <si>
    <t>- FF (100) - komada 1</t>
  </si>
  <si>
    <t>- FF (500) - komada 2</t>
  </si>
  <si>
    <t>a) podna ploča debljine 20 cm</t>
  </si>
  <si>
    <t>b) vanjski zidovi okna debljine 20 cm</t>
  </si>
  <si>
    <t>c) pokrovna ploča debljine 20 cm</t>
  </si>
  <si>
    <t>Strojno betoniranje temelja za spremnik lož ulja.</t>
  </si>
  <si>
    <t>Strojno betoniranje revizijskih kanalizacijskih okna.</t>
  </si>
  <si>
    <t>Betoniranje izvesti betonom MB-20 s dodatkom aditiva za vodonepropusnost.</t>
  </si>
  <si>
    <t>Stavka uključuje beton, oplatu i armaturu.</t>
  </si>
  <si>
    <t>Podna ploča debljine 20 cm.</t>
  </si>
  <si>
    <t>Pokrovna ploča debljine 15 cm, s izvedenim ležištem za čelični poklopac promjera 60 cm.</t>
  </si>
  <si>
    <t>(lijevanoželjezni poklopac se obračunava posebnom stavkom)</t>
  </si>
  <si>
    <t>Zidovi debljine 20 cm.</t>
  </si>
  <si>
    <t>Jedinična cijena obuhvaća provjeru dimenzija na objektu (gradilištu), izradu bitnih detalja ugradbe, nabavu ili izradu kamenih elemenata, transport, skladištenje i manipulaciju elementima na gradilištu, radne skele, ugradbu kamena i materijal potreban za ugradbu, brtvljenje spojeva s drugim elementima trajno-elastičnim kitom, otklanjanje nedostataka i čišćenje otpadaka nastalih pri izvođenju kamenorezačkih radova.</t>
  </si>
  <si>
    <t>Sva navedena oprema smještena u čelični tipski ormarić veličine 50x50x14 cm (kao proizvod "Pastor")</t>
  </si>
  <si>
    <t>Dobava i ugradba protupožarnih aparata.</t>
  </si>
  <si>
    <t>Predviđen tipski vatrogasni aparat za početno gašenje S-9 sa suhim prahom.</t>
  </si>
  <si>
    <t>Postava na visini maksimalno 135 cm od poda, na pozicijama predviđenim projektom, uključivo postava tipske standardizirane naljepnice za označavanje položaja aparata.</t>
  </si>
  <si>
    <t>Komplet s materijalom za ugradbu - pričvršćenje na zid, ovjesna konzola, vijci s tiplom i dr.</t>
  </si>
  <si>
    <t>R.B.</t>
  </si>
  <si>
    <t>Opis stavke</t>
  </si>
  <si>
    <t>jed.  mjere</t>
  </si>
  <si>
    <t>količina</t>
  </si>
  <si>
    <t>1.</t>
  </si>
  <si>
    <t>jed. cijena (KN)</t>
  </si>
  <si>
    <t>ukupno     (KN)</t>
  </si>
  <si>
    <t>2.</t>
  </si>
  <si>
    <t>UKUPNO - A):</t>
  </si>
  <si>
    <t>UKUPNO - B):</t>
  </si>
  <si>
    <t>UKUPNO - C):</t>
  </si>
  <si>
    <t>REKAPITULACIJA:</t>
  </si>
  <si>
    <t>KN</t>
  </si>
  <si>
    <t>UKUPNO - E):</t>
  </si>
  <si>
    <t>UKUPNO - H):</t>
  </si>
  <si>
    <t>UKUPNO - I):</t>
  </si>
  <si>
    <t>m1</t>
  </si>
  <si>
    <t>3.</t>
  </si>
  <si>
    <t>4.</t>
  </si>
  <si>
    <t>kom</t>
  </si>
  <si>
    <t>5.</t>
  </si>
  <si>
    <t>Eventualni drugi način antikorozivne zaštite posebno je opisan u stavci.</t>
  </si>
  <si>
    <t>Na mjestima sudara estriha sa zidovima, stupovima i sl. izvesti dilatacijsku rešku sa umetkom od ekspandiranog elastificiranog polistirena debljine 1,0 cm</t>
  </si>
  <si>
    <t>Obračun po m3 prema presjeku tem. grede.</t>
  </si>
  <si>
    <t>a) presjek 20/20 cm</t>
  </si>
  <si>
    <t>Strojno betoniranje temelja dimnjaka.</t>
  </si>
  <si>
    <t>Obračun po m3 prema veličini temelja.</t>
  </si>
  <si>
    <t>Obračun po m3 prema debljini zida.</t>
  </si>
  <si>
    <t>Sistemi razupiranja iskopa u pogledu upotrebljenog materijala, konstruktivnog sistema i sigurnosnih uvjeta u svemu moraju odgovarati važećim propisima.</t>
  </si>
  <si>
    <t>10.12.Otpajanje postojećeg rasvjetnog stupa na zapadnom dijelu kompleksa te njihovo priključenje na novu mrežu P.P. Radove usuglasiti sa predstavnicima Distribucije.</t>
  </si>
  <si>
    <t>- 1 kom tipska mjerno priključna kutija</t>
  </si>
  <si>
    <t>- 4 kom odvodnik prenapona 0,5 kA</t>
  </si>
  <si>
    <t>II SEKCIJA normalne dobave</t>
  </si>
  <si>
    <t>- 1 kom sklopka NS 160 N 4P  STR 22SE 80 A sa naponskim okidačem 220 V</t>
  </si>
  <si>
    <t xml:space="preserve">- 1 kom osigurač kao IF 10 A </t>
  </si>
  <si>
    <t>- 1 kom sklopka NG125N/C 3P 50A</t>
  </si>
  <si>
    <t>- 2 kom sklopka NG125N/C 3P 40A</t>
  </si>
  <si>
    <t>- 1 kom sklopka NG125N/C 3P 35A</t>
  </si>
  <si>
    <t>- 1 kom sklopka NS100N 4P STR 22SE 100 A</t>
  </si>
  <si>
    <t>- 1 kom preklopka 1-2 K63 sa crvenom ručkom</t>
  </si>
  <si>
    <t>III SEKCIJA osiguranene dobave</t>
  </si>
  <si>
    <t xml:space="preserve">- 1 kom osigurač kao IF 6 A 1P </t>
  </si>
  <si>
    <t>- 3 kom podnožja NP0 sa kratkospojnicima</t>
  </si>
  <si>
    <t>- 3 kom sklopka NG125N/C 3P 40A</t>
  </si>
  <si>
    <t>- 1 kom sklopka NG125N/C 3P 32A</t>
  </si>
  <si>
    <t>- 1 kom sklopka C60H 25C/3</t>
  </si>
  <si>
    <t>IV SEKCIJA (VR)</t>
  </si>
  <si>
    <t xml:space="preserve">proizvod 3M kapaciteta do 1,0m3/h, skupa sa  posudom </t>
  </si>
  <si>
    <t xml:space="preserve">za sol, internim cjevovodom i armaturom. </t>
  </si>
  <si>
    <t>Uključivo prvo punjenje ionskom masom.</t>
  </si>
  <si>
    <t>kom. 8</t>
  </si>
  <si>
    <t>NO 25 ..........................................</t>
  </si>
  <si>
    <t>NO 32</t>
  </si>
  <si>
    <t>..........................................</t>
  </si>
  <si>
    <t>NO 40</t>
  </si>
  <si>
    <t>kom. 3</t>
  </si>
  <si>
    <t>NO 50</t>
  </si>
  <si>
    <t>kom. 5</t>
  </si>
  <si>
    <r>
      <t xml:space="preserve">Stavka uključuje </t>
    </r>
    <r>
      <rPr>
        <u val="double"/>
        <sz val="10"/>
        <color indexed="12"/>
        <rFont val="Arial"/>
        <family val="2"/>
      </rPr>
      <t>pažljivo ručno skidanje (kako se ne bi ugrozila nosivost zidova od mršavog betona)</t>
    </r>
    <r>
      <rPr>
        <sz val="10"/>
        <rFont val="Arial"/>
        <family val="2"/>
        <charset val="238"/>
      </rPr>
      <t xml:space="preserve">  sloja žbuke sa vanjskih ili unutarnjih zidova.</t>
    </r>
  </si>
  <si>
    <t>Pod pravovremenom kontrolom podrazumjeva se kontrola vertikalnosti i horizontalnosti u fazi izrade oplate za armiranobetonske radove i kontrola u fazi postavljanja mjernih skela za zidarske radove.</t>
  </si>
  <si>
    <t>Veličina dograđenog objekta je tlocrtno:</t>
  </si>
  <si>
    <t>5,65 x 4,15 m1</t>
  </si>
  <si>
    <t>Visina dograđenog objekta je:</t>
  </si>
  <si>
    <t>PR + 2 + Potkrovlje</t>
  </si>
  <si>
    <t>Obračun za komplet izvedene radove prema opisu stavke.</t>
  </si>
  <si>
    <t>Jedno krilo fiksno, jedno otklopno-zaokretno, a jedno samo zaokretno.</t>
  </si>
  <si>
    <t>Profil između dva krila je širi iz razloga sudara sa pregradnim zidom d=10 cm.</t>
  </si>
  <si>
    <t>SHEMA 9A</t>
  </si>
  <si>
    <t xml:space="preserve">Jednokrilni  prozor  izrađen od PVC profila sa ostakljenjem izolirajućim staklom 4+12+4 mm. </t>
  </si>
  <si>
    <t>Krilo je otklopno-zaokretno.</t>
  </si>
  <si>
    <t xml:space="preserve">Zidarski otvor 82/150 cm                                                                  </t>
  </si>
  <si>
    <t>SHEMA 11</t>
  </si>
  <si>
    <t xml:space="preserve">Fiksna ostakljena stijenka izrađena od PVC profila sa ostakljenjem izolirajućim staklom 4+12+4 mm. </t>
  </si>
  <si>
    <t xml:space="preserve">Zidarski otvor 220/50 cm                                                                  </t>
  </si>
  <si>
    <t>Jedno krilo je zaokretno, a drugo otklopno-zaokretno.</t>
  </si>
  <si>
    <t xml:space="preserve">Zidarski otvor 180/120 cm                                                                  </t>
  </si>
  <si>
    <t>SHEMA 14</t>
  </si>
  <si>
    <t>SHEMA 15</t>
  </si>
  <si>
    <t xml:space="preserve">Zidarski otvor 80/80 cm                                                                  </t>
  </si>
  <si>
    <t>SHEMA 15a</t>
  </si>
  <si>
    <t>SHEMA 15b</t>
  </si>
  <si>
    <t xml:space="preserve">Zidarski otvor 80/120 cm                                                                  </t>
  </si>
  <si>
    <t>SHEMA 16</t>
  </si>
  <si>
    <t xml:space="preserve">Zidarski otvor 60/80 cm                                                                  </t>
  </si>
  <si>
    <t>24.</t>
  </si>
  <si>
    <t>SHEMA 17</t>
  </si>
  <si>
    <t xml:space="preserve">Zidarski otvor 80/110 cm                                                                  </t>
  </si>
  <si>
    <t>25.</t>
  </si>
  <si>
    <t>SHEMA 18</t>
  </si>
  <si>
    <t>Armaflex AC izolacijom debljine 40 mm, sa završnim</t>
  </si>
  <si>
    <t>slojem aluminijskog lima, komplet s postoljem</t>
  </si>
  <si>
    <t>Ekspanzijski modul za održavanje tlaka toplovodne instalacije EXPANSON-H-204-2-T-200-M proizvod, “Salmson”, sa fleksibilnim priključcima.</t>
  </si>
  <si>
    <t>Sigurnosni ventil 3 bara, tip SM 120-1B,</t>
  </si>
  <si>
    <t>proizvod “Honeywell”</t>
  </si>
  <si>
    <t>Glavna cirkulacijska crpka sa prirubnicama, tip SCX 50-25, proizvod “Salmson”.</t>
  </si>
  <si>
    <t>( jedna u pričuvi )</t>
  </si>
  <si>
    <t>Cirkulacijska crpka sa holenderima za grane C.G., tip SCX 32-80, proizvod “Salmson”.</t>
  </si>
  <si>
    <t>Instalacijske cijevi i vodovi polažu se na posteljicu od sloja kamenog granulata tip"0" u debljini 10 cm, te se položene instalacije zaštićuju slojem kamenog granulata tip "0" u visini sloja od 20 cm, a nakon toga zasipanje se vrši materijalom sa privremene deponije, u slojevima po 30 cm sa pažljivim zbijanjem svakog sloja da se ne oštete cijevi ili vodovi, prvi sloj nasipa mora biti zemlja I ili II kategorije.</t>
  </si>
  <si>
    <t>Nepovratni ventil na navoj, sa holenderima, brtvenim</t>
  </si>
  <si>
    <t xml:space="preserve"> i spojnim materijalom, obojen bijelim lakom otpornim na</t>
  </si>
  <si>
    <t xml:space="preserve"> toplinu dimenzija:</t>
  </si>
  <si>
    <t>Pažljiva demontaža betonskih ploča vel. 50/50/4 cm sa ravnog krova.</t>
  </si>
  <si>
    <t>Betonske ploče postavljene na sloj pijeska debljine 3 cm, a reške između ploča zalivene bitumenom.</t>
  </si>
  <si>
    <t>Skidanje holkela od cementnog morta - zaštite hidroizolacije sa ravnog krova, debljine prosječno 6 cm, visine 25 cm.</t>
  </si>
  <si>
    <t>Demontaža vanjskih prozorskih klupčica.(br.1)</t>
  </si>
  <si>
    <t>Demontaža kamenih pragova.(br.1)</t>
  </si>
  <si>
    <t>Pažljiva demontaža podnih obloga.(br.1)</t>
  </si>
  <si>
    <t>Skidanje zidnih keramičkih pločica.(br.1)</t>
  </si>
  <si>
    <t>Skidanje slojeva poda sa međukatnih konstrukcija.(br.1)</t>
  </si>
  <si>
    <t>Skidanje žbuke sa podgleda stropova.(br.1)</t>
  </si>
  <si>
    <t>Skidanje slojeva poda na tlu.(br.1)</t>
  </si>
  <si>
    <t>Demontaža sanitarne opreme.(br.1)</t>
  </si>
  <si>
    <t>Demontaža  stolarije.(br.1)</t>
  </si>
  <si>
    <t>Demontaža vanjske stolarije (br.1)</t>
  </si>
  <si>
    <t>Rušenje pregradnih zidova.(br.1)</t>
  </si>
  <si>
    <t>Prostor između gredica se ispunjava pločama kamene vune, što je obračunato posebnom stavkom u izolaterskim radovima.</t>
  </si>
  <si>
    <t>7.14.Isto kao st. 7.10. samo utičnica trostrukih kao REHAU za ugradnju u plastični parapetni razvodni kanal, komplet sa svim potrebnim dijelovima.</t>
  </si>
  <si>
    <t xml:space="preserve">     </t>
  </si>
  <si>
    <t>7.15.Dobava i ugradnja utičnica zidnih sa zaštitnim kontaktom IP 44</t>
  </si>
  <si>
    <t xml:space="preserve">8.22.Dobava i ugradnja svjetiljki kao TEP PS 60 u zaštiti IP44 komplet sa žaruljom </t>
  </si>
  <si>
    <t>8.23.Dobava i ugradnja svjetiljki kao TARGETTI  CCT 54044 + 47292 2x42 W komplet sa kompakt žaruljama</t>
  </si>
  <si>
    <t>8.22.Dobava i ugradnja fluo. svjetiljke kao TEP l 2302 236 D u zaštiti IP55 komplet sa fluo. cijevima 2500 K</t>
  </si>
  <si>
    <t>a) vel. 40/40 cm, teški tip - za nazivno opterećenje 250 kN</t>
  </si>
  <si>
    <t>Š) GEODETSKI RADOVI</t>
  </si>
  <si>
    <t>1.13.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</si>
  <si>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1.14.Iskop rupa u zemlji III i IV kategorije veličine 105x105x115 cm, nakon izrade temelja, zatrpavanje uz nabijanje i odvoz viška materijala na gradski deponij.</t>
  </si>
  <si>
    <t>1.15.Dobava materijala te izrada betonskog temelja dimenzije 95x95x105 cm sa ugradnjom sidrenih vijaka i cijevi za uvod kabela a sve prema detalju proizvođaća stupova</t>
  </si>
  <si>
    <t>Obračun po m3 prema debljini AB ploče i visini podupiranja.</t>
  </si>
  <si>
    <t>Strojno betoniranje AB ploče na postojećoj stropnoj konstrukciji (bez oplate).</t>
  </si>
  <si>
    <t>d) d = 5,5 - 7,0 cm</t>
  </si>
  <si>
    <t>Estrih armirati “Q” mrežom velicine “oka” 10 x 10 cm, debljine 4 mm.</t>
  </si>
  <si>
    <t xml:space="preserve">Strojno betoniranje arm. betonskog plivajućeg estriha sitnozrnim betonom MB-25. </t>
  </si>
  <si>
    <t>Armatura uključena u stavku.</t>
  </si>
  <si>
    <t xml:space="preserve">Strojno betoniranje betonskih podloga. </t>
  </si>
  <si>
    <t>Podloge treba izvesti ravno ili u padu prema projektu, dobro nabiti i izravnati “pod stazu”.</t>
  </si>
  <si>
    <t>16.</t>
  </si>
  <si>
    <t>17.</t>
  </si>
  <si>
    <t>18.</t>
  </si>
  <si>
    <t>Strojno betoniranje postolja - temelja za kotao u prostoru kotlovnice.</t>
  </si>
  <si>
    <t>- 3 kom podnožja NP-1 sa kratkospojnicima</t>
  </si>
  <si>
    <t>Automatska regulacija i upravljanje</t>
  </si>
  <si>
    <t xml:space="preserve">Mikroprocesorski sustav za centralni nadzor i upravljanje radom </t>
  </si>
  <si>
    <t>klima komore i strojarnice dizalice topline, proizvod Honeywell</t>
  </si>
  <si>
    <t>- mikroprocesorski regulator sa displayem ...</t>
  </si>
  <si>
    <t xml:space="preserve">XL50 MMI-PC </t>
  </si>
  <si>
    <t>- terminal set ................................................</t>
  </si>
  <si>
    <t xml:space="preserve">XS50 </t>
  </si>
  <si>
    <t>- relejni modul ...............................................</t>
  </si>
  <si>
    <t xml:space="preserve">MCE3 </t>
  </si>
  <si>
    <t>- transformator ..............................................</t>
  </si>
  <si>
    <t>CRT6</t>
  </si>
  <si>
    <t>Elementi u polju, proizvod Honeywell</t>
  </si>
  <si>
    <t>- podešivać ……………………......................</t>
  </si>
  <si>
    <t>T7560A1000 ( kom. 3 )</t>
  </si>
  <si>
    <t>- vanjski temperaturni osjetnik .........….........</t>
  </si>
  <si>
    <t>AF20</t>
  </si>
  <si>
    <t>- kotlovski temperaturni osjetnik .........….........</t>
  </si>
  <si>
    <t>KTF20</t>
  </si>
  <si>
    <t>- temperaturni osjetnik ............………..........</t>
  </si>
  <si>
    <t>VF20T ( kom. 2 )</t>
  </si>
  <si>
    <t>- troputni ventil ...........................…………...</t>
  </si>
  <si>
    <t xml:space="preserve">V5013R1065 </t>
  </si>
  <si>
    <t>- troputni ventil ...............…………...........….</t>
  </si>
  <si>
    <t xml:space="preserve">V5013R1057 </t>
  </si>
  <si>
    <t>- EM pogon ventila …………………………...</t>
  </si>
  <si>
    <t>ML7420A3006 ( kom.2 )</t>
  </si>
  <si>
    <t>- zaštitni termostat ……………………………</t>
  </si>
  <si>
    <t>TXM490</t>
  </si>
  <si>
    <t>T6951A1017 (kom.2)</t>
  </si>
  <si>
    <t>- EM pogon žaluzine ....................................</t>
  </si>
  <si>
    <t>ML4195E1002 (kom.2)</t>
  </si>
  <si>
    <t>kompl.  1</t>
  </si>
  <si>
    <t>Spajanje elemenata u polju sa regulatorom</t>
  </si>
  <si>
    <t>( nije uključeno ožičenje )</t>
  </si>
  <si>
    <t>9.2.Isporuka i postavljanje na zid uputa za pružanje prve pomoći kod strujnog udara, jednopolne sheme postrojenja i pločica upozorenja, sve u posebnoj zaštiti u skladu sa mjestom ugradnje.</t>
  </si>
  <si>
    <t>9.3.Isporuka i ugradnja aparata za početno gašenje požara suhim prahom kapaciteta prema požarnom opterećenju, na odgovarajuće mjesto u prostoru agregatnice.</t>
  </si>
  <si>
    <t>9.4.Dobava i postava ispred razdjelnika agregata gumene atestirane izolacijske prostirke od 1 m2</t>
  </si>
  <si>
    <t>9.5.Dobava i isporuka ručne krilne crpke za pretakanje</t>
  </si>
  <si>
    <t xml:space="preserve">goriva iz bačava </t>
  </si>
  <si>
    <t>9.6. Dobava i ugradnja fiksne protukišne žaluzine sa zaštitnom mrežom za ulazni i izlazni zrak na pročelju građevine, kao tipa FŽ 585x900 mm – Klimaoprema, Samobor</t>
  </si>
  <si>
    <t>Strojni utovar ostatka zemljanog materijala od iskopa u kamione nosivosti 15-20 tona te odvoz na gradsku deponiju udaljenu do 20 km sa kipanjem materijala i povratkom prijevoznog sredstva.</t>
  </si>
  <si>
    <t>Obračun po m3 prevezenog zemljanog materijala u rastresitom stanju (k1,35).</t>
  </si>
  <si>
    <t>Obračun prema vrsti materijala koji se odvozi.</t>
  </si>
  <si>
    <t>a) građevinski šut od rušenja zidova, skidanja žbuke, podnih obloga i sl.</t>
  </si>
  <si>
    <t>b) limarski elementi</t>
  </si>
  <si>
    <t>c) sanitarni uređaji</t>
  </si>
  <si>
    <t>d) unutarnja stolarija</t>
  </si>
  <si>
    <t>e) vanjska stolarija, bravarija i alubravarija</t>
  </si>
  <si>
    <t>f) ostali sitniji komadni otpad (penjalice, sanitarna galanterija i sl.)</t>
  </si>
  <si>
    <t>Prvi red pokrova (na strehi) svaki crijep čavlati za letve pocinčanim čeličnim čavlima, te svaki crijep pričvrstiti tipskom kopčom.</t>
  </si>
  <si>
    <t>Tlocrtna brutto površina polovice zgrade koja se ruši  iznosi 239  m2.</t>
  </si>
  <si>
    <t>Rušenje i demontaža ulaza u bunker( br.6)</t>
  </si>
  <si>
    <t>BGP objekta iznosi 6 m2.</t>
  </si>
  <si>
    <t>11.4.Dobava i uvlačenje, kroz već ugrađene cijevi, tel. kabela TK 59-50  4x15x0,6 mm, polaganje po kabelskoj trasi te uvod i spajanje u GKO s jedne strane i spajanje na postojeći kabel u kabelskom zdencu uz uporabu spojnice RAYCHEM XADA 43/8, s druge strane. Sve komplet sa potrebnim sitnim materijalom obračunato po metru duljine kabela</t>
  </si>
  <si>
    <t>11.5.Dobava i uvlačenje kroz cijevi voda P/M 1x16 mm2 te spajanje s jedne strane na uzemljivač u tel. zdencu a s druge strane na GKO. Sve komplet sa potrebnim sitnim materijalom obračunato po metru duljine voda</t>
  </si>
  <si>
    <t>12.1. Dobava te ugradnja vodova za strukturno kabliranje tipa  UTP CAT5 100 MHz na kabelske trase, u plastične kanalice i podžbukno u instalacijske cijevi.</t>
  </si>
  <si>
    <t>Debljina morta je cca 2 cm.</t>
  </si>
  <si>
    <t>Posteljica za cijevi i opisana zaštita cijevi obračunava se posebnom stavkom u zemljanim radovima.</t>
  </si>
  <si>
    <t xml:space="preserve">Čelična konstrukcija nadstrešnice nad gospodarskim ulazom </t>
  </si>
  <si>
    <t>Primarni  nosači su od  čeličnog profila  IPE 160 dužine 890 cm oslonjen na armirano betonske zidove, postavljeni na razmaku od 225 cm.</t>
  </si>
  <si>
    <t>Sekundarni nosač oslonjen poprečno na glavni, na koji se oslanja limeni krov je čelični profil HOP [ 60x40x3 na razmaku od 222,5 cm.</t>
  </si>
  <si>
    <t>Spoj s zidom na pročelju objekta brtviti trajno-elastičnim kitom, te prekriti opšavom od plastificiranog AL lima debljine 0,8 mm.</t>
  </si>
  <si>
    <t>Opšav od AL lima izvesti kao dvodjelni, na način da se gornji dio upilava ukoso prema gore pod kutom od 45 u zid, u dubini 1 cm, te se nakon postave lima spoj u zidu brtvi trajno-elatičnim kitom.</t>
  </si>
  <si>
    <t>Gornji i donji opšav su međusobno spojeni limarskim prijevojem.</t>
  </si>
  <si>
    <t>Razvijena širina opšava 25 + 15 cm.</t>
  </si>
  <si>
    <t>Raspon iznosi 8,90 m.</t>
  </si>
  <si>
    <t>Tlocrtna dim. nadstrešnice 4,5 x 8,9 m.</t>
  </si>
  <si>
    <t>Materijal od kojih se izrađuje podna obloga , uvjeti izrade i isporuke moraju odgovarati standardu za vrstu poda.</t>
  </si>
  <si>
    <t>Kvalitet mora biti dokazan atestom.</t>
  </si>
  <si>
    <t>Obračun po komadu prema veličini rešetke.</t>
  </si>
  <si>
    <t>a) veličine 170/80 cm</t>
  </si>
  <si>
    <t>b) veličine 210/140 cm</t>
  </si>
  <si>
    <t>c) veličine 220/70 cm</t>
  </si>
  <si>
    <t>d) veličine 75/150 cm</t>
  </si>
  <si>
    <t>Ukoliko to opisom stavke nije precizirano, lice oplate može biti klasično (dašćano) ili glatko (vodootporna šperploča ili čelični lim).</t>
  </si>
  <si>
    <t>Oplata se obračunava u sklopu betonskih i AB radova, i uračunata je u cijenu pojedine stavke.</t>
  </si>
  <si>
    <t xml:space="preserve">Opći uvjeti za izradu oplata dani su kod općih uvjeta za betonske i AB radove. </t>
  </si>
  <si>
    <t>Obračun po m1 ugrađenih cijevi prema profilu.</t>
  </si>
  <si>
    <t>b) NO 25</t>
  </si>
  <si>
    <t>c) NO 20</t>
  </si>
  <si>
    <t>- Zaštitne protuprovalne rešetke od čeličnih šipki s vanjske strane PVC stolarije obračunavaju se posebnim stavkama u bravarskim radovima.</t>
  </si>
  <si>
    <t>- Vanjska i unutarnja prozorska klupčica obračunava se posebno u kamenorezačkim radovima.</t>
  </si>
  <si>
    <t>Izrada pokretnih i nepokretnih radnih skela u pogledu upotrebljenog materijala, konstruktivnog sistema, i sigurnosnih uvjeta u svemu mora odgovarati važećim propisima.</t>
  </si>
  <si>
    <t>Izbor odgovarajućih skela prepušta se izvoditelju uz poštivanje svih važećih propisa, te sigurnosnih uvjeta.</t>
  </si>
  <si>
    <t>Cijenu skele izvoditelj uključuje u radove za čije je izvođenje potrebna, što se naglašava u pojedinim stavkama troškovnika.</t>
  </si>
  <si>
    <t>Za sve radove na pročeljima objekta cijevna fasadna skela se obračunava posebnom stavkom.</t>
  </si>
  <si>
    <t xml:space="preserve"> B) Instalacija goriva</t>
  </si>
  <si>
    <t>Sezonski rezervoar goriva iz Č 0361, s dvostrukim plaštom</t>
  </si>
  <si>
    <t xml:space="preserve">volumena V=7 m³, dimenzija Ø 1260 x 2750 mm, </t>
  </si>
  <si>
    <t xml:space="preserve">sa svim potrebnim priključcima. Glavne dimenzije i izrada </t>
  </si>
  <si>
    <t>- kabel PP00-Y 5x2,5 mm2</t>
  </si>
  <si>
    <t>- kabel PP00-Y 3x2,5 mm2</t>
  </si>
  <si>
    <t>- cijev PHDE  60 mm</t>
  </si>
  <si>
    <t>- cijev PHDE  40 mm</t>
  </si>
  <si>
    <t xml:space="preserve">- cijev CS 50 </t>
  </si>
  <si>
    <t>- cijev CS 25</t>
  </si>
  <si>
    <t xml:space="preserve">                              </t>
  </si>
  <si>
    <t xml:space="preserve">5. INSTALACIJSKI VODOVI </t>
  </si>
  <si>
    <t xml:space="preserve">5.1. Dobava materijala te izrada rasvjetne instalacije vodom PP-Y 3x1,5 mm2. Vod se polaže na kabelsku trasu, u instal. cijevi kroz betonske zidove, podžbukno u prethodno izrađene žljebove u zidovima i plafonima te kroz KNAUF pregradne zidove. Stavkom se obuhvaća i izrada odgovarajućih žljebova u pregradnim zidovima i plafonima. </t>
  </si>
  <si>
    <t>Ukupno se polaže po rasvjetnom mjestu:</t>
  </si>
  <si>
    <t>- 6,1 m PP-Y 3x1,5 mm2</t>
  </si>
  <si>
    <t>Jediničnom cijenom za svaku pojedinačnu stavku obuhvatiti:</t>
  </si>
  <si>
    <t>- rušenje ili demontažu građevinskog elementa ili konstrukciju</t>
  </si>
  <si>
    <t>- iznošenje demontiranog materijala iz objekta i odlaganje na gradilišno odlagalište (u granicama parcele)</t>
  </si>
  <si>
    <t>Odvoz neupotrebljivog materijala od rušenja i demontaži, te građevinskog šuta na gradsko odlagalište obračunava se posebnom stavkom.</t>
  </si>
  <si>
    <t>Rušenje dijelova postojećih objekata izvesti na način da se sačuvaju osnovni građevinski materijali kao:</t>
  </si>
  <si>
    <t>Navedene materijale po rušenju ili demontaži složiti na gradilišno odlagalište po vrstama i dalje postupati prema dogovoru s investitorom ili korisnikom objekta.</t>
  </si>
  <si>
    <t>- sva potrebna podupiranja</t>
  </si>
  <si>
    <t>- tipsku profiliranu kopču za pričvršćenje sljemenjaka</t>
  </si>
  <si>
    <t>- zvonasti čavao za pričvršćenje sljemenjaka</t>
  </si>
  <si>
    <t>- tipski univerzalni nosač sljemene i grebene odzračne trake podesiv po visini</t>
  </si>
  <si>
    <t>- na spoj sljemena i grebena ugraditi tipski razdjelnik grebena</t>
  </si>
  <si>
    <t>Svi tipski elementi prema katalogu TONDACH HRVATSKA.</t>
  </si>
  <si>
    <t>- Obračun po m2 mjereno po kosini krova.</t>
  </si>
  <si>
    <t>- tipski odzračni element s češljem</t>
  </si>
  <si>
    <t>- odzračni crijep</t>
  </si>
  <si>
    <t>Nepovratni ventil za gorivo dimenzija</t>
  </si>
  <si>
    <t>Lijevak za gorivo sa zapornim organom</t>
  </si>
  <si>
    <t>Pri rušenju i demontaži poduzeti sve mjere za sigurnost i zaštitu prolaznika, te susjednih objekata.</t>
  </si>
  <si>
    <t>8.13.Dobava i ugradnja svjetiljki kao GUZZINI Ellipse System 5790 26 W zaštiti IP54 komplet sa kompakt žaruljom</t>
  </si>
  <si>
    <t xml:space="preserve">8.14.Dobava i ugradnja svjetiljki kao GUZZINI 5633 QT-DE 150 W u zaštiti IP44 komplet sa žaruljama </t>
  </si>
  <si>
    <t>8.15.Dobava i ugradnja flurescentnih svjetiljki kao THORN EUROPROOF 2001 118 22148973 u zaštiti IP67 sa fluo. cijevima 2500 K</t>
  </si>
  <si>
    <t>Jedinična cijena za AB radove obuhvaća izradu projekta betona, nabavu, pripremu i izradu armature, nabavu sastojaka i izradu betona, troškove ispitivanja betona, oplatu i radnu skelu, transport, ugradbu i njegu betona.</t>
  </si>
  <si>
    <t>Strojno betoniranje AB zidova u glatkoj dvostranoj oplati.</t>
  </si>
  <si>
    <t>Obračun po kg ugradene armature prema vrsti armature.</t>
  </si>
  <si>
    <t>Dobava, izrada i ugradba armature prema statičkom računu i planu pozicija armature.</t>
  </si>
  <si>
    <t xml:space="preserve"> -    1 kom EXCEL 50</t>
  </si>
  <si>
    <t>-    1 kom MCE 3</t>
  </si>
  <si>
    <t xml:space="preserve"> -    3 kom podesivača</t>
  </si>
  <si>
    <t>Obračun po m3 prema presjeku stupova.</t>
  </si>
  <si>
    <t>REKAPITULACIJA</t>
  </si>
  <si>
    <t xml:space="preserve">     A. RADOVI U NADLEŽNOSTI ELEKTRODISTR.</t>
  </si>
  <si>
    <t>UKUPNO:</t>
  </si>
  <si>
    <t xml:space="preserve">     B. ELEKTROENERGETSKE INSTALACIJE</t>
  </si>
  <si>
    <t>1. DEMONTAŽA OPREME</t>
  </si>
  <si>
    <t xml:space="preserve">            </t>
  </si>
  <si>
    <t>2. ELEKTRIČKI PRIKLJUČAK</t>
  </si>
  <si>
    <t>3. RAZDJELNICI</t>
  </si>
  <si>
    <t>4. GLAVNI NAPOJNI VODOVI</t>
  </si>
  <si>
    <t>5. INSTALACIJSKI VODOVI</t>
  </si>
  <si>
    <t>Fazonski komadi za PVC cijevi za nepropusni spoj s betonom, sustava "RDS" i "KGS", duljine 110 - 240 mm.</t>
  </si>
  <si>
    <t>presjeka 40/40 cm</t>
  </si>
  <si>
    <t>Ugrađeni beton se njeguje prema pravilima struke, a posebnom pažnjom pravovremenom i dostatnom polijevanju vodom betonskih ploča.</t>
  </si>
  <si>
    <t>Projektom nije definiran tip oplate, a izbor sistema oplate uz poštivanje svih općih uvjeta prepušten je izvoditelju.</t>
  </si>
  <si>
    <t>b) Šljunak kao završni sloj na ravnom krovu deb. 5 cm.</t>
  </si>
  <si>
    <t>Beton MB - 30.</t>
  </si>
  <si>
    <t>Prvih 60 cm zida od temelja izraditi u vodonepropusnom betonu.</t>
  </si>
  <si>
    <t>INžENJERING CNS-a</t>
  </si>
  <si>
    <t>- Izrada potrebne dokumentacije ( uputstva za rad, logika programa i kontrolni parametri ),</t>
  </si>
  <si>
    <t>aplikacijske sheme</t>
  </si>
  <si>
    <t xml:space="preserve">   </t>
  </si>
  <si>
    <t>kompletno</t>
  </si>
  <si>
    <t>VATRODOJAVA</t>
  </si>
  <si>
    <t>Stavkom se obuhvaća skidanje sloja asfaltbetona na okolišu objekta, a u sklopu parcele.</t>
  </si>
  <si>
    <t>Debljina asaltnog sloja 5-6 cm.</t>
  </si>
  <si>
    <t>14.10. Isto kao st.14.8. samo sa polaganjem u zemlju oko uljnog gospodarstva na dubini oko 80 cm, komplet sa spajanjem spremnika na dva mjesta sa uzemljivačem te spajanjem na dva mjesta na  uzemljivač zapadnog dijela objekta i na odušnik. Nakon spajanja spojeve antikorozivnim premazom zaštititi. Sve komplet po metru uzemljivača.</t>
  </si>
  <si>
    <t>14.11. Dobava materijala te izrada premosnica na poklopcima spremnika, na poklopcu šahta, na prirubnicama, ventilima i ostaloj armaturi. Za premosnice primijeniti bakrene pokositrene pletenice odgovarajućeg presjeka.</t>
  </si>
  <si>
    <t>14.12. Dobava materijala te izrada i ugradnja u betonski temelj uređaja za uzemljenje autocisterni. Uređaj je izrađen od čeličnog «U» profila, sklopke 0-1 u «S» izvedbi, limene zaštitne «haube» te spojnog kabelskog voda P/F 25 mm2 sa pripadajućom vijčanom stezalicom i kukom za ovješenje. Svi čelični djelovi moraju biti vruće cinčani i prikladno obojani. Sve komplet sa povezivanjem na uzemljivač i temeljenjem.</t>
  </si>
  <si>
    <t xml:space="preserve"> E. GRAĐEVINSKI  RADOVI UZ  ELEKTROINSTALACIJE</t>
  </si>
  <si>
    <t xml:space="preserve">  -  cijev PHDE  60 mm</t>
  </si>
  <si>
    <t xml:space="preserve">  -  cijev PHDE  40 mm</t>
  </si>
  <si>
    <t xml:space="preserve">- cijev CS 40 </t>
  </si>
  <si>
    <t>5.12.Isto kao st. 5.5. samo instalacija za napajanje klimatizera,  ventilatora i klimakomora vodom PP-Y 3x1,5 mm2. Po jednom uređaju se ugrađuje:</t>
  </si>
  <si>
    <t>-  13 m PP-Y 3x1,5 mm2</t>
  </si>
  <si>
    <t xml:space="preserve">-  7 m inst. cijevi CS 20  </t>
  </si>
  <si>
    <t>5.13. Isto kao st. 5.5. samo za priključak klimatizera. Po jednom uređaju se ugrađuje:</t>
  </si>
  <si>
    <t>-  17 m PP-Y 3x2,5 mm2</t>
  </si>
  <si>
    <t>-   8 m inst. cijevi CS 20</t>
  </si>
  <si>
    <t>5.14.  Isto kao st. 5.5. samo za međusobno povezivanja ventilatora i regulatora brzine te klimakomore i regulatora brzine. Ugrađuje se:</t>
  </si>
  <si>
    <t>-  9 m PP-Y 3x1,5 mm2</t>
  </si>
  <si>
    <t>-  6 m inst. cijevi CS20</t>
  </si>
  <si>
    <t xml:space="preserve"> 5.15. Isto kao st. 5.5. samo za međusobno povezivanje unutarnje i vanjske klima jedinice. Ugrađuje se:</t>
  </si>
  <si>
    <t>-  11 m PP-Y 5x1,5 mm2</t>
  </si>
  <si>
    <t>-  10 m inst. cijevi CS 20</t>
  </si>
  <si>
    <t>5.16. Isto kao st. 5.5. samo za napajanje kalorifera i ventilatora u nadžbuknoj izvedbi na odstojnim obujmicama u garaži. Ugrađuje se prosječno:</t>
  </si>
  <si>
    <t>11 članaka ................................................</t>
  </si>
  <si>
    <t>12 članaka ..............................................</t>
  </si>
  <si>
    <t>13 članaka ................................................</t>
  </si>
  <si>
    <t>14 članaka ..............................................</t>
  </si>
  <si>
    <t>15 članaka ................................................</t>
  </si>
  <si>
    <t>16 članaka ................................................</t>
  </si>
  <si>
    <t>18 članaka ..............................................</t>
  </si>
  <si>
    <t>A.2.Iskop jarka u zemlji III i IV kat. zemljišta, pri vrhu širine 50, pri dnu 40 i dubine 80 cm. Prije polaganja kabela dno jarka treba poravnati. Zatrpavanje jarka u slojevima uz strojno nabijanje. Najprije  se jarak zasipa sitnim materijalom a nakon toga ostatkom . Preostali materijal i krupno kamenje se odvozi na gradski deponij. Komplet obračunato po metru duljine iskopanog kanala.</t>
  </si>
  <si>
    <t xml:space="preserve">m </t>
  </si>
  <si>
    <t>Formiranje travnjaka ravnog krova</t>
  </si>
  <si>
    <t>A.1.Zasijecanje motornom pilom asvaltne površine širine 50 cm radi iskopa jarka te njegovo razbijanje i odvoz na gradski deponij.</t>
  </si>
  <si>
    <t>Radijatorski termostatski regulacijski ventil (protok kroz radijator cca 50%),</t>
  </si>
  <si>
    <t>za jednocijevno grijanje sa cijevnim priključcima (spojnicama) za cijevi</t>
  </si>
  <si>
    <t>Ø 15x1</t>
  </si>
  <si>
    <t xml:space="preserve">Radijatorske rozete dvostruke No15 </t>
  </si>
  <si>
    <t>za cijevi vanjskih dimenzija:</t>
  </si>
  <si>
    <t>ARMAFLEX HS, debljine 13 mm, sa zaštitom iz aluminijskog</t>
  </si>
  <si>
    <t>lima, za cijevi vanjskih dimenzija:</t>
  </si>
  <si>
    <t>Kuglasti ventil na navoj, sa holenderima, brtvenim</t>
  </si>
  <si>
    <t>i spojnim materijalom, obojen bijelim lakom otpornim na</t>
  </si>
  <si>
    <t>toplinu dimenzija:</t>
  </si>
  <si>
    <t>NP 6</t>
  </si>
  <si>
    <t>NO 15 ..........................................</t>
  </si>
  <si>
    <t>NO 20 ..........................................</t>
  </si>
  <si>
    <t xml:space="preserve">Ručni odzračni radijatorski pipac </t>
  </si>
  <si>
    <t>Bakrene cijevi u kolutu sa PVC omotačem</t>
  </si>
  <si>
    <t>Æ15x1</t>
  </si>
  <si>
    <t>Bakrene cijevi u šipci sa pripadajućim fazonskim</t>
  </si>
  <si>
    <t>komadima, uključivo pričvrsni i ovjesni materijal</t>
  </si>
  <si>
    <t>15x1</t>
  </si>
  <si>
    <t>......................................................</t>
  </si>
  <si>
    <t>18x1</t>
  </si>
  <si>
    <t>22x1</t>
  </si>
  <si>
    <t>35x1,5 ...................................................</t>
  </si>
  <si>
    <t>42x1,5 ...................................................</t>
  </si>
  <si>
    <t>Izolacija bakrenih cijevi izolacijom</t>
  </si>
  <si>
    <t>ARMAFLEX HS, debljine 13 mm, sa pripadajućim ljepilom</t>
  </si>
  <si>
    <t>i samoljepljivom trakom te ličen premazom Armaflex-finish</t>
  </si>
  <si>
    <t>Obračun po m1 postavljenih cijevi prema profilu  cijevi.</t>
  </si>
  <si>
    <t>a) DN 110</t>
  </si>
  <si>
    <t>b) DN 125</t>
  </si>
  <si>
    <t>c) DN 160</t>
  </si>
  <si>
    <t>d) DN 200</t>
  </si>
  <si>
    <t>Fazonski komadi za cijevi u stavci 1.</t>
  </si>
  <si>
    <t>Obračun po komadu prema profilu.</t>
  </si>
  <si>
    <t>Atest ishoditi od ovlaštene tvrtke, te predati naručitelju u sklopu atestne dokumentacije za ishođenje uporabne dozvole.</t>
  </si>
  <si>
    <t>Obračun po komadu vanjskih hidranata.</t>
  </si>
  <si>
    <t xml:space="preserve">Zidarski otvor 140/150 cm                                                                  </t>
  </si>
  <si>
    <t>SHEMA 12</t>
  </si>
  <si>
    <t xml:space="preserve">Dvokrilni prozor  izrađen od PVC profila sa ostakljenjem izolirajućim staklom 4+12+4 mm. </t>
  </si>
  <si>
    <t>Oba krila su otklopna.</t>
  </si>
  <si>
    <t xml:space="preserve">Zidarski otvor 180/50 cm                                                                  </t>
  </si>
  <si>
    <t>SHEMA 13</t>
  </si>
  <si>
    <t>Sitnozrni beton čini tucanik promjera 0-4 mm, cement i voda.</t>
  </si>
  <si>
    <t>Nakon 4 ili više sati gornja površina konstrukcije prelije se tankoslojnim mortom sastavljenim od 50 % Ytong morta i 50 % cementa.</t>
  </si>
  <si>
    <t>Ishođenje atesta - dokaza ispravnosti za unutarnju hidrantsku mrežu.</t>
  </si>
  <si>
    <t>Obračun po komadu unutarnjih zidnih hidranata.</t>
  </si>
  <si>
    <t>I) KAMENOREZAČKI RADOVI</t>
  </si>
  <si>
    <t>M) BRAVARSKI RADOVI - ČELIK</t>
  </si>
  <si>
    <t>- keramičke pločice ili teraco ploče postavljene u cem. mortu, ili cementna glazura, debljine sloja 5 cm.</t>
  </si>
  <si>
    <t>- sloj betona za zaštitu hidroizolacije debljine 5 cm</t>
  </si>
  <si>
    <t>Ako je vrsta kamena projektom samo načelno određena (osnovna vrsta i okvirni tip boje) izvoditelj uz ponuđeni konkretni kamen mora priložiti atest sa podacima o čvrstoći na pritisak i savijanje, prostornoj masi, upijanju vode, poroznosti i otpornosti na habanje.</t>
  </si>
  <si>
    <t>Podloga na koju se postavlja kamen mora biti tehnički ispravna i mora odgovarati mjerama iz projekta.</t>
  </si>
  <si>
    <t>Izvoditelj kamenorezačkih radova je obvezan pravovremeno izvršiti kontrolu podloga i da na gradilištu provjeri dimenzije bitne za preciznu izvedbu kamenorezačkih radova.</t>
  </si>
  <si>
    <t>Način postavljanja kamena mora biti u skladu sa previlima struke i važećim propisima i standardima, te u skladu sa odednicama iz projekta.</t>
  </si>
  <si>
    <t>10.</t>
  </si>
  <si>
    <t>11.</t>
  </si>
  <si>
    <t>Međusovno spajanje cijevi vršiti navojnim fitinzima, a brtvljenje kudeljnim vlaknom i lanenim uljem.</t>
  </si>
  <si>
    <t xml:space="preserve">Staklena stijena  izrađena od PVC profila i ostakljenjem od izolirajućeg stakla 4+12+4 mm. </t>
  </si>
  <si>
    <t xml:space="preserve">Zidarski otvor 75/147 cm                                                                  </t>
  </si>
  <si>
    <t>SHEMA 7</t>
  </si>
  <si>
    <t>Krilo je otklopno.</t>
  </si>
  <si>
    <t xml:space="preserve">Zidarski otvor 80/50 cm                                                                  </t>
  </si>
  <si>
    <t>SHEMA 8</t>
  </si>
  <si>
    <t xml:space="preserve">Trokrilni  prozor  izrađen od PVC profila sa ostakljenjem izolirajućim staklom 4+12+4 mm. </t>
  </si>
  <si>
    <t>Sveukupna debljina sloja je cca 5 cm.</t>
  </si>
  <si>
    <t>Dobava i ugradba PVC kanalizacijskih cijevi.</t>
  </si>
  <si>
    <t>Cijevi oznake "E"-"Pipelife" prema ONORM B 5184.</t>
  </si>
  <si>
    <t>Boja je na bazi alkidnih smola sa pigmentom od olovnog oksida i cinka.</t>
  </si>
  <si>
    <t>Boju treba odgovarajućim sintetskim razrjeđivačem razrjediti na viskozitet pogodan za nanošenje.</t>
  </si>
  <si>
    <t xml:space="preserve">zaštićen je od korozije i predviđen za ugradnju u zid, </t>
  </si>
  <si>
    <t>proizvod “TERMOTEHNIK” Matulji</t>
  </si>
  <si>
    <t>2 priključka ...................................</t>
  </si>
  <si>
    <t>kompl. 1</t>
  </si>
  <si>
    <t>3 priključka ...................................</t>
  </si>
  <si>
    <t>kompl. 2</t>
  </si>
  <si>
    <t>4 priključka ...................................</t>
  </si>
  <si>
    <t>Slavina za pražnjenje radijatora</t>
  </si>
  <si>
    <t>dimenzija NO 15</t>
  </si>
  <si>
    <t>- komplet odljevnu garnituru, kromirana rešetkica i kromirani sifon</t>
  </si>
  <si>
    <t>Obračun po ugrađenom kompletu prema veličini umivaonika.</t>
  </si>
  <si>
    <t>a) umivaonik vel. 60 x 45 cm</t>
  </si>
  <si>
    <t>b) kutni umivaonik (postava u kotlovnici)</t>
  </si>
  <si>
    <t>c) umivaonik vel. 60 x 45 cm za invalide</t>
  </si>
  <si>
    <t> Razbijanje bet. površine nogostupa površine 100x90 cm uz sami potporni zid te po toj mjeri iskop rupe u zemlji III i IV kat. dubine 80 cm. Proboj potpornog   zida (izrada rupe) 40x40 u debljini zida od 30 cm radi polaganja plast. cijevi. Nakon ugradnje zdenca i ugradnje cijevi, zatrpavanje uz nabijanje i odvoz viška materijala na gradski deponij.</t>
  </si>
  <si>
    <t>Obračun po ugrađenom kompletu prema veličini tuš kade.</t>
  </si>
  <si>
    <t>a) tuš kada vel. 80 x 80 cm</t>
  </si>
  <si>
    <t>Dobava i ugradba akumulacijskog električnog bojlera.</t>
  </si>
  <si>
    <t>- el. bojler s grijačem snage 1,5-2 kW</t>
  </si>
  <si>
    <t>Vanjski kameni pragovi na ulaznim vratima ili balkonskim vratima, presjeka 25 x 4 cm, postavljeni u cementnom mortu.</t>
  </si>
  <si>
    <t>Nakon stvrdnjavanja Purpen pjene višak pjene se pravolinijski odreže u razini sa PVC profilom, te se reška zapunjava trajno-elastičnim kitom.</t>
  </si>
  <si>
    <t>- pri gradnji objekta dogradnje geodetskim instrumentima pravovremeno kontrolirati vertikalnost elemenata i osnovne pravce na pročelju objekta.</t>
  </si>
  <si>
    <t>- uplanu dograđenog objekta, odnosno upis u katastarske knjige, te ishođenje izvadka iz katastra (preris)</t>
  </si>
  <si>
    <t>Postojeći objekti PP Sinj se rekonstruiraju u postojećim gabaritima, te nisu uključeni u ovu stavku..</t>
  </si>
  <si>
    <t>zapornim organom i kuglastom slavinom NO10</t>
  </si>
  <si>
    <t>sa cca 4 m bakrene cijevi 10x1</t>
  </si>
  <si>
    <t>Slavina za punjenje i pražnjenje sa kapom i lancem,</t>
  </si>
  <si>
    <t>te vijčanom spojkom</t>
  </si>
  <si>
    <t>No 15</t>
  </si>
  <si>
    <t xml:space="preserve"> 2.</t>
  </si>
  <si>
    <t>Kotlovnica sa gospodarstvom ulja za loženje</t>
  </si>
  <si>
    <t>A)</t>
  </si>
  <si>
    <t>Toplovodna instalacija</t>
  </si>
  <si>
    <t>Toplovodni kotao tip VITOPLEX 100, proizvod "VIESSMANN",</t>
  </si>
  <si>
    <t xml:space="preserve">kapaciteta 130 kW, za vodu 80/60oC, komplet sa Viessmann </t>
  </si>
  <si>
    <t xml:space="preserve">Unit Vitoflame 100,  osnovnom automatikom VITOTRONIC100, </t>
  </si>
  <si>
    <t>upravljačkim ormarićem, toplinskom izolacijom i četkom za čišćenje.</t>
  </si>
  <si>
    <t>kompl.</t>
  </si>
  <si>
    <t>Sve komplet sa stezaljkama, uvodnicama za kabelske vodove, natpisnim pločicama, ožičenjem i ostalim sitnim materijalom.</t>
  </si>
  <si>
    <t>te elementima za učvršćenje. Ormarić je iz čeličnog lima,</t>
  </si>
  <si>
    <t xml:space="preserve">Zidarski otvor 276/90 cm                                                                  </t>
  </si>
  <si>
    <t>SHEMA 8A</t>
  </si>
  <si>
    <t>Prozori dim 90x90 cm, vrata 90x220 cm.</t>
  </si>
  <si>
    <t>Nadsvjetlo je fiksno ostakljeno izolirajućim staklom.</t>
  </si>
  <si>
    <t xml:space="preserve">Zidarski otvor 276/90 + 90/160 cm.                                                               </t>
  </si>
  <si>
    <t xml:space="preserve">Vratno krilo u donjem dijelu puno - PVC panel s ispunom toplinskom izolacijom, a gornji dio ostakljen izolirajućim staklom. </t>
  </si>
  <si>
    <t>Ostakljena stijena izrađena od PVC profila sa ostakljenjem izolirajućim staklom 4+12+4 mm.</t>
  </si>
  <si>
    <t xml:space="preserve">Stijenka se sastoji od dva otklopna prozora i jednokrilnih zaokretnih vrata s nadsvjetlom. </t>
  </si>
  <si>
    <t>Stavka uključuje slijedeće elemente:</t>
  </si>
  <si>
    <t>- FF (200) - komada 2</t>
  </si>
  <si>
    <t xml:space="preserve">Kamene podloge treba izvoditi iz čistog kamena šakavca, i to strojnim razastiranjem i planiranjem na projektiranu kotu. </t>
  </si>
  <si>
    <t>Izvoditelj betonskih radova obvezan je da izradi projekt betona.</t>
  </si>
  <si>
    <t xml:space="preserve">Beton se priprema na gradilištu ili se na gradilište doprema iz tvornice betona. </t>
  </si>
  <si>
    <t>Tesarski radovi podrazumjevaju izradu oplata za betonske i AB radove, izradu radnih skela, razupiranje iskopa, izradu grednika i drvenih krovišta, te izradu podkonstrukcije za razne radove.</t>
  </si>
  <si>
    <t>pocinčane trake 30x4 mm te izrada spojeva prema vanjskom uzemljivaču uz potrebno probijsnje i krpsnje zidova. Spojni vod je duljine 5m.</t>
  </si>
  <si>
    <t xml:space="preserve"> 10.1. Dobava i ugradnja čeličnih vruće cinčanih rasvjetnih stupova na betonske temelje, visine 6 m kao KORS 2B-700-3, Dalekovod Zagreb</t>
  </si>
  <si>
    <t>Izrada spoja na gradski vodovod, profil priključnog voda NO 100.</t>
  </si>
  <si>
    <t>Izvodi nadležno komunalno poduzeće.</t>
  </si>
  <si>
    <t>Obračun prema stvarno izvedenim radovima.</t>
  </si>
  <si>
    <t>komplet</t>
  </si>
  <si>
    <t>Nabava i montaža odvajača nečistoća.</t>
  </si>
  <si>
    <t>a) NO 80</t>
  </si>
  <si>
    <t>b) NO 32</t>
  </si>
  <si>
    <t>Vodovodno mjerilo s prirubnicama i kompenzacijom.</t>
  </si>
  <si>
    <t>Nabava i doprema ljevanoželjeznog poklopca.</t>
  </si>
  <si>
    <t>A.9. Dobava i polaganje opomenske plastične trake u jarak iznad kabela na 30 cm od površine terena</t>
  </si>
  <si>
    <t>- demontaža kompletne limarije na objektu, horizontalni i vertikalni odvodi, opšavi parapeta, opšavi dilatacije, vanjske prozorske klupčice i dr.</t>
  </si>
  <si>
    <t>- demontaže raznih bravarskih elemenata kao rešetke na prozorima, penjalice, antenski stupovi, vrata i sl.</t>
  </si>
  <si>
    <t>- vanjska i unutarnja stolarija</t>
  </si>
  <si>
    <t>- crijep</t>
  </si>
  <si>
    <t>- nosiva drvena krovna konstrukcija</t>
  </si>
  <si>
    <t>- parket</t>
  </si>
  <si>
    <t>- sanitarni uređaji i sanitarna galanterija</t>
  </si>
  <si>
    <t>- razvodna električna ploča</t>
  </si>
  <si>
    <t>a) šljunak kao podloga humusne zemlje debljine sloja 20 cm.Između sloja pijeska i humusa postaviti sloj geotekstila.</t>
  </si>
  <si>
    <t xml:space="preserve">Dobava, transport, razastiranje i nabijanje kamenog materijala kao kaldrme u prizemlju objekta. </t>
  </si>
  <si>
    <t>Na gotovu zbijenu zemljanu posteljicu nanjeti tucanik krupne frakcije u debljini 15 cm, zbiti ga, a potom površinu nasuti - izravnati sitnijom kamenom frakcijom.</t>
  </si>
  <si>
    <t>Obračun po m2 gotove kamene kaldrme u zbijenom stanju.</t>
  </si>
  <si>
    <t>U zidovima ostaviti otvore, šliceve i proboje prema projektu</t>
  </si>
  <si>
    <t>- 1 kom ant. ispravljač 12V, 150 mA, MKE</t>
  </si>
  <si>
    <t>- 1 kom ant. pojačalo SPP 1, 12V, 20dB, MKE</t>
  </si>
  <si>
    <t>- 1 kom pl. ormarić GEWISS 44211 mjera 460x380x120 mm</t>
  </si>
  <si>
    <t xml:space="preserve">Sve kompletno sa spajanjem i ispitivanjem </t>
  </si>
  <si>
    <t>13.4. Dobava i ugrdnja čelične pocinčane cijevi ø 2" kao nosača radio antene, duljine 5,5 m komplet sa elementima za učvrščenje u AB stup i 3 zatege od čeličnog inox užete sa pripadajućim inox steznicama. Sve komplet ugrađeno sa ostalim pričvrsnim materijalom</t>
  </si>
  <si>
    <t>13.5.Isto kao stavka 13.4. samo za RTV antene</t>
  </si>
  <si>
    <t>13.6. Dobava i ugradnja u betonski zid instalacijske cijevi CS 40 prosječne duljine 4 m, za prolaz antenskih vodova</t>
  </si>
  <si>
    <t>Hvatač nečistoća na navoj, sa holenderima, brtvenim</t>
  </si>
  <si>
    <t>Izrada odzračne posude na krajevima vertikala,</t>
  </si>
  <si>
    <t>sa priključcima za dovodni i povratni vod, priključcima za</t>
  </si>
  <si>
    <t>pojedine uređaje za klimatizaciju, sa ugrađenim finoregulirajućim</t>
  </si>
  <si>
    <t>ventilima u polaznom vodu i kuglastim slavinama u povratnom</t>
  </si>
  <si>
    <t>vodu, sa priključnom garniturom zapornih organa,</t>
  </si>
  <si>
    <t>termometrima, ventilima za pražnjenje i odzračivanje,</t>
  </si>
  <si>
    <t>3.1. Dobava svog potrebnog materijala te izrada i montaža nadgradnog razdjelnika GRO-MO. Razdjelnik će se izraditi od čeličnog dva puta dekapiranog lima, kojega obojati odgovarajućim antikorozivnim bojama i završnim, toplinski obrađenim lakom. Razdjelnik treba biti izrađen u četiri sekcije odjeljene odgovarajućim pregradama i posebnim vratima i bravama. Priključno-mjerna sekcija treba imati vrata sa bravom Elektrodistribucije te otvore sa staklom za kontrolu stanja el. brojila. Sekcije trebaju biti vidno označene radi razlikovanja. U razdjelnik će se ugraditi slijedeća oprema kao proizvodnje «Schneider»:</t>
  </si>
  <si>
    <t>I SEKCIJA priključno-mjerna</t>
  </si>
  <si>
    <t xml:space="preserve">- 3 kom mjerni srujni transformator 100/5 A kl.0,5 </t>
  </si>
  <si>
    <t xml:space="preserve">13. RTV ANTENSKA INSTALACIJA </t>
  </si>
  <si>
    <t>13.1. Dobava te ugradnja antenskih vodova kao  KOKA 2200 HIRSCHMANN  na kabelske trase i kroz instalacijske cijevi u beton i kroz pregradne zidove, komplet sa potrebnim štemanjem žljebova u pregradnim zidovima.</t>
  </si>
  <si>
    <t xml:space="preserve">-  KOKA 2200  </t>
  </si>
  <si>
    <t>-  inst. cijevi CS 20</t>
  </si>
  <si>
    <t xml:space="preserve">Zidarski otvor 355/140 cm                                                                  </t>
  </si>
  <si>
    <t>28.</t>
  </si>
  <si>
    <t>SHEMA 20a</t>
  </si>
  <si>
    <t>29.</t>
  </si>
  <si>
    <t>SHEMA 21</t>
  </si>
  <si>
    <t xml:space="preserve">Zidarski otvor 220/70 cm                                                                  </t>
  </si>
  <si>
    <t>30.</t>
  </si>
  <si>
    <t>SHEMA 22</t>
  </si>
  <si>
    <t xml:space="preserve">Četverokrilni  prozor  izrađen od PVC profila sa ostakljenjem izolirajućim staklom 4+12+4 mm. </t>
  </si>
  <si>
    <t>Izvoditelj je u obvezi izraditi bitne detalje ugradbe.</t>
  </si>
  <si>
    <t>Broj detalja određuje i detalje ovjerava projektant.</t>
  </si>
  <si>
    <t>- Izrada sheme vezivanja upravljačkog ormara</t>
  </si>
  <si>
    <t>- Podešavanje programa za mikroprocesorski regulator</t>
  </si>
  <si>
    <t>- Statička i dinamička simulacija cjelogodišnjeg rada sustava</t>
  </si>
  <si>
    <t>- Usklađivanje kontrolnih parametara sa projektom strojarskih instalacija</t>
  </si>
  <si>
    <t>- Nadzor nad ugradnjom opreme</t>
  </si>
  <si>
    <t>- Puštanje u pogon i testiranje uređaja</t>
  </si>
  <si>
    <t>- Isporuka pismenih uputstava za rad</t>
  </si>
  <si>
    <t>- Obuka osoblja korisnika</t>
  </si>
  <si>
    <t>- protusmrzavajući termostat........................</t>
  </si>
  <si>
    <t>- programski software</t>
  </si>
  <si>
    <t>- dobavni volumen</t>
  </si>
  <si>
    <t>- pad tlaka</t>
  </si>
  <si>
    <t>- fleksibilni priključci</t>
  </si>
  <si>
    <t>- varijator brzine</t>
  </si>
  <si>
    <t>- prostorni termostat RTR7012</t>
  </si>
  <si>
    <t>- protok uzduha</t>
  </si>
  <si>
    <t>- ogrijevni kapacitet</t>
  </si>
  <si>
    <t>- ul. temperature vode</t>
  </si>
  <si>
    <t>- ul. temperatura uzduha</t>
  </si>
  <si>
    <t>- protok vode</t>
  </si>
  <si>
    <t>A) RUŠENJA I DEMONTAŽE</t>
  </si>
  <si>
    <t>B) ZEMLJANI RADOVI</t>
  </si>
  <si>
    <t>C) BETONSKI I AB RADOVI</t>
  </si>
  <si>
    <t>E) TESARSKI RADOVI</t>
  </si>
  <si>
    <t>H) KROVOPOKRIVAČKI RADOVI</t>
  </si>
  <si>
    <t>UKUPNO - M):</t>
  </si>
  <si>
    <t>UKUPNO - N):</t>
  </si>
  <si>
    <t>- na «L» nosače postavljene po parapetnom zidu s unutarnje strane (1kom/m)</t>
  </si>
  <si>
    <t>m 72</t>
  </si>
  <si>
    <t xml:space="preserve">- na «T» nosače na betonske </t>
  </si>
  <si>
    <t xml:space="preserve">   pogačice (1kom/m)</t>
  </si>
  <si>
    <t>Stavka uključuje iskolčenje trase prije iskopa instalacijskih kanala, te izradu snimke - katastra podzemnih instalacija u šest (6) primjeraka koji se predaju naručitelju, i to za:</t>
  </si>
  <si>
    <t>Snimak podzemnih instalacija mora biti ovjeren od nadležne katastarske službe.</t>
  </si>
  <si>
    <t>Iskolčenje trase i snimak podzemnih instalacija je u okviru površine od cca 1200 m2.</t>
  </si>
  <si>
    <t>- elektroinstalacije i vanjsku rasvjetu</t>
  </si>
  <si>
    <t>Snimkom obuhvatiti sva instalacijska okna i to situacijski s visinskim kotama, ta za ista dati poseban detaljni prikaz (detalj okna)..</t>
  </si>
  <si>
    <t xml:space="preserve">12.2.Dobava i ugradnja podžbukne modularne  priključnice za 4 modula sa ugradnjom dvije RJ 45 – 100 MHz priključnice kao IBM , komplet sa kutijom, nosivim okvirom, vanjskim okvirom, dva slijepa poklopca i spajanjem. Utičnice su opremljene raznobojnim blendama radi onemugućavanja pogrešnog priključenja.   </t>
  </si>
  <si>
    <t>12.3.Isto kao st. 10.2. samo priključnice za ugradnju u parapetne plastične kanale</t>
  </si>
  <si>
    <t>12.4.Dobava materijala te izrada instalacije analognog priključka za telefon. Ukupno se ugrađuje:</t>
  </si>
  <si>
    <t>Dobava i ugradba kuglaste navojne slavine za vodovodnu instalaciju NP 10, s poniklovanom kapom i rozetom.</t>
  </si>
  <si>
    <t>Obračun po ugrađenom komadu.</t>
  </si>
  <si>
    <t>Dobava i ugradba kuglaste navojne slavine za vodovodnu instalaciju NP 10, samo s ručkom.</t>
  </si>
  <si>
    <t>Dobava i ugradba kuglaste navojne slavine za vodovodnu instalaciju NP 10, s ručkom, ispustom i holenderom.</t>
  </si>
  <si>
    <t>Dobava i ugradba poniklovanih revizijskih vratašca, komplet s okvirom.</t>
  </si>
  <si>
    <t>Obračun po komadu prema veličini vratašca.</t>
  </si>
  <si>
    <t>a) veličine 20 x 20 cm</t>
  </si>
  <si>
    <t>kompleta</t>
  </si>
  <si>
    <t>UKUPNO - 3) Vodovodna instalacija u objektu:</t>
  </si>
  <si>
    <t>Cijevi međusobno spajati naglavcima s gumenim prstenom, te pričvrsnim materijalom.</t>
  </si>
  <si>
    <t>Obračun po m1 ugrađene cijevi prema promjeru cijevi.</t>
  </si>
  <si>
    <t>a) ND 110</t>
  </si>
  <si>
    <t>b) ND 75</t>
  </si>
  <si>
    <t>c) ND 50</t>
  </si>
  <si>
    <t>Dobava i ugradba fazonskih komada za cijevi pod stavkom 1.</t>
  </si>
  <si>
    <t>Obračun po kom ugrađenih fazona, a prema promjeru.</t>
  </si>
  <si>
    <t>12.</t>
  </si>
  <si>
    <t>Betoniranje može otpočeti po odobrenju nadzornog inženjera, a po pregledu ugrađene armature, podloga, skela i oplata.</t>
  </si>
  <si>
    <t>Transport betona od mjesta pripreme do mjesta ugradbe mora se odvijati na način koji isključuje mogućnost segregacije betona i promjenu sastava ili svojstva betona.</t>
  </si>
  <si>
    <t>7.1. Dobava i ugradnja podžbuknih običnih rasvjetnih prekidača 10 A kao GEWISS u odgovarajućoj boji (za ND i OD) komplet sa razvodnom kutijom i izradom rupe u zidu za ugradnju.</t>
  </si>
  <si>
    <t>kompl. 4</t>
  </si>
  <si>
    <t xml:space="preserve">Zaštitna kotlovska cirkulacijska crpka sa holenderima, </t>
  </si>
  <si>
    <t>tip CXL80-32, proizvod “Salmson”</t>
  </si>
  <si>
    <t>Automatski ionski omekšivač, DMEaWZE 0100150060,</t>
  </si>
  <si>
    <t>Ukupna debljina ploče 15 cm.</t>
  </si>
  <si>
    <t>Nagib krova 25 stupnjeva.</t>
  </si>
  <si>
    <t>14.</t>
  </si>
  <si>
    <t>Obračun po m2 mjereno po kosini.</t>
  </si>
  <si>
    <t>Beton MB-20.</t>
  </si>
  <si>
    <t>15.</t>
  </si>
  <si>
    <t>Strojni široki iskop za građevinsku jamu.</t>
  </si>
  <si>
    <t>Obračun po m3 prema kategoriji terena.</t>
  </si>
  <si>
    <t>Strojni iskop jarkova za temeljne trake.</t>
  </si>
  <si>
    <t>- zupčasta spojnica - komada 2</t>
  </si>
  <si>
    <t>- FF (300) - komada 1</t>
  </si>
  <si>
    <t>- "E" komad  - komada 1</t>
  </si>
  <si>
    <t>- "Q" komad - komada 1</t>
  </si>
  <si>
    <t>- "T" komad promjera 100/80 - komada 1</t>
  </si>
  <si>
    <t>6.4. Isto kao st. 6.1. samo za priključak osjetnika sa slijedećim materijalom:</t>
  </si>
  <si>
    <t xml:space="preserve">- 8 m LiyCy 2x0,6 mm  </t>
  </si>
  <si>
    <t>- 3 m inst. cijevi CS 20</t>
  </si>
  <si>
    <t>- 3 m plastičnih kanalica</t>
  </si>
  <si>
    <t>6.5. Isto kao st. 6.1. samo za priključak EMPV sa slijedećim materijalom:</t>
  </si>
  <si>
    <t>Ispitivanje postavljene instalacije na vodonepropusnost.</t>
  </si>
  <si>
    <t>UKUPNO - 4) Vertikalna kanalizacija u objektu:</t>
  </si>
  <si>
    <t>Kompletirati okovom, kvakom i štitnikom, cilindar bravom s kompletom ključeva, uređajem za fiksiranje jednog krila u pod i strop, te gumenim odbojnicima.</t>
  </si>
  <si>
    <t>Kompletirati okovom, kvakom i štitnikom, cilindar bravom s kompletom ključeva, uređajem za fiksiranje jednog krila u strop i pod, te gumenim odbojnicima.</t>
  </si>
  <si>
    <t>7.25. Dobava i ugradnja parapetnih plastičnih kanalica sa poklopcem i uzdužnom limenom pregradom, za ugradnju utičnica. Kanal je kao tipa REHAU BK i u njega se ugrađuju šuko i komunikacijske utičnice, komplet sa svim potrebnim priborom.</t>
  </si>
  <si>
    <t xml:space="preserve">8. SVIJETILJKE </t>
  </si>
  <si>
    <t>8.1. Dobava i ugradnja fluorescentnih svjetiljki kao THORN PUNCH BD60 136 CP  komplet sa odgovarajućim cijevima 3000K</t>
  </si>
  <si>
    <t>8.2. Isto kao st. 8.1. samo svjetiljke kao THORN PUNCH ALU 136 CP  komplet sa odgovarajućim cijevima 3000K</t>
  </si>
  <si>
    <t>5.11. Dobava materijala te izrada instalacije za priključak pogona za otvaranje posmičnih dvorišnih vratiju. Ukupno se ugrađuje slijedeći instalacijski materijal:</t>
  </si>
  <si>
    <t>PP00-Y 3x2,5 mm2</t>
  </si>
  <si>
    <t>PP00-Y 5x2,5 mm2</t>
  </si>
  <si>
    <t>Izbor odgovarajućeg sistema prepušten je izvoditelju.</t>
  </si>
  <si>
    <t>Cijena razupiranja uključena je u radove za koje je nužno izvesti razupiranje.</t>
  </si>
  <si>
    <t>Grednici i drvena krovišta izrađuju se iz rezane jelove ili smrekove građe koja u svemu mora odgovarati važećim propisima.</t>
  </si>
  <si>
    <t>Prije izrade konstruktivnih sklopova građa mora biti zaštićena sredstvom za zaštitu drva.</t>
  </si>
  <si>
    <t>Dimenzija građe mora odgovarati stsaičkom proračunu.</t>
  </si>
  <si>
    <t>Način spajanja elemenata mora odgovarati statičkom proračunu i detaljima.</t>
  </si>
  <si>
    <t>Spojna sredstva moraju zadovoljavati važeće propise i standarde.</t>
  </si>
  <si>
    <t>Nasipanje vršiti pogodnim materijalom iz iskopa, u slojevima visine do 30 cm uz strojno zbijanje vibronabijačima.</t>
  </si>
  <si>
    <t>Skidanje asfaltnog zastora.</t>
  </si>
  <si>
    <t>- 15 m voda IY(St)Y 2x2x0,6 mm</t>
  </si>
  <si>
    <t>- 6 m inst. cijevi CS 20</t>
  </si>
  <si>
    <t>- 1 kom p/ž tel. utičnica RJ12</t>
  </si>
  <si>
    <t>Sve komplet sa spajanjem</t>
  </si>
  <si>
    <t>12.5. Dobava i ugradnja instalacijskih cijevi u betonske  i pregradne zidove, u pod prije postavljanja estriha, u pregradne zidove od KNAUF-a, komplet sa potrebnim štemanjem žljebova u pregradnim i betonskim zidovima  te ugradnjom razvodnih kutija:</t>
  </si>
  <si>
    <t xml:space="preserve">m   </t>
  </si>
  <si>
    <t>- CS 32</t>
  </si>
  <si>
    <t>12.6. Dobava i ugradnja podnih razvodnih kutija prije postavljanja estriha mjera 150x250x50 mm kompletsa poklopcem te uvod instalacijskih cijevi</t>
  </si>
  <si>
    <t>12.7.Dobava i ugradnja u već pripremljene žljebove instalacijskih cijevi:</t>
  </si>
  <si>
    <t>- CS 50</t>
  </si>
  <si>
    <t>12.8.Dobava materijala te izrada spojnog voda između GKO i KO komplet sa potrebnim štemanjem žljebova. Ugrađuje se:</t>
  </si>
  <si>
    <t>- kabel UTP CAT5</t>
  </si>
  <si>
    <t>- kabel IY(St)Y 20x4x0,6mm</t>
  </si>
  <si>
    <t>m 30</t>
  </si>
  <si>
    <t>- vod P/M 1x16 mm</t>
  </si>
  <si>
    <t>- inst. cijevi CS 40</t>
  </si>
  <si>
    <t>- inst. cijevi CS 25</t>
  </si>
  <si>
    <t>12.9.Dobava i ugradnja kabelskih limenih staza komplet sa djelovima za nastavljanje, učvrščenje i skretanje:</t>
  </si>
  <si>
    <t>- PK 100</t>
  </si>
  <si>
    <t>m 13</t>
  </si>
  <si>
    <t>- PK 150</t>
  </si>
  <si>
    <t>m 8</t>
  </si>
  <si>
    <t>3.11.Dobava svog potrebnog materijala te izrada i montaža nadgradnog razdjelnika RPDA. Razdjelnik će se izraditi od čeličnog dva puta dekapiranog lima, kojega obojati odgovarajućim antikorozivnim i završnim bojama, toplinski obrađenim lakom u zaštiti IP 44. U razdjelnik će se ugraditi slijedeća oprema kao proizvodnje «Schneider»:</t>
  </si>
  <si>
    <t>- 1 kom str.dif.sklopka kao RCCB 25 2P 300 mA</t>
  </si>
  <si>
    <t>- 2 kom sklopka C60H 16C/1</t>
  </si>
  <si>
    <t>3.12.Dobava svog potrebnog materijala te izrada i montaža nadgradnog razdjelnika RPK. Razdjelnik će se izraditi od čeličnog dva puta dekapiranog lima, kojega obojati odgovarajućim antikorozivnim i završnim bojama, toplinski obrađenim lakom u zaštiti IP 44. Vrata opremiti patent zatvaračem. U razdjelnik će se ugraditi slijedeća oprema kao proizvodnje «Schneider»:</t>
  </si>
  <si>
    <t>- 1 kom strujno diferencijalna sklopka kao RCCB 25 4P 300 Ma</t>
  </si>
  <si>
    <t>- 1 kom naponski okidač MX+OF</t>
  </si>
  <si>
    <t>- 1 kom udarno tipkalo na vratima razdjelnika</t>
  </si>
  <si>
    <t>- 6 kom sign. svjet. – zelena na vrat. razdjelnika</t>
  </si>
  <si>
    <t>-  inst. cijevi CS 25</t>
  </si>
  <si>
    <t xml:space="preserve">13.2. Dobava i ugradnja RTV utičnice podžbukne kao DELTA SEA 2400 komplet sa kutijom i spajanjem. </t>
  </si>
  <si>
    <t>13.3.Dobava i ugradnja sat. antene i pripadajuće opreme kao:</t>
  </si>
  <si>
    <t>- 1 kom sat. ant. OFS 105AI GIBERTI</t>
  </si>
  <si>
    <t>- 1 kom LNB multi nosač GIBERTINI</t>
  </si>
  <si>
    <t>- 2 kom HIR.CS400 LNB QUATRO</t>
  </si>
  <si>
    <t>- 1 kom antena log.UHF/VHF (K5-12,21-69)</t>
  </si>
  <si>
    <t>Sva krila su otklopna .</t>
  </si>
  <si>
    <t xml:space="preserve"> sastav slojeva :</t>
  </si>
  <si>
    <t>Gredice se pričvršćuju za podlogu vijcima s PVC tiplom, i to minimalno 1 vijak/m1.</t>
  </si>
  <si>
    <t>9.7. Dobava i ugradnja kulisnog prigušivača buke ulaznog zraka, mjera: 600x900x1500 mm usklađenog sa važećim normama za buku i podacima ugrađenog postrojenja, komplet sa pričvrsnim i spojnim elementima</t>
  </si>
  <si>
    <t xml:space="preserve">9.8. Isto kao st.9.7. samo za izlazni zrak mjera: 600x900x1200 mm </t>
  </si>
  <si>
    <t>jarkovi za temeljni  razvod instalacija hidrantske</t>
  </si>
  <si>
    <t xml:space="preserve">b) iznad uvaljanog tamponskog sloja, podloga debljine 10,0 cm, u objektu, </t>
  </si>
  <si>
    <t>Dobava materijala i  nasipanje ravnog krova  humusnom zemljom.</t>
  </si>
  <si>
    <t>Stavka obuhvaća dobavu i izradu sloja od humusne zemlje za sadnju biljaka zelenog krova.</t>
  </si>
  <si>
    <t>Debljina sloja 20 cm.</t>
  </si>
  <si>
    <t>Strojno betoniranje zidova i ploča vodomjernog okna.</t>
  </si>
  <si>
    <t xml:space="preserve">Beton MB-30. </t>
  </si>
  <si>
    <t>Veličina okna 350x170x210 cm.</t>
  </si>
  <si>
    <t>9.</t>
  </si>
  <si>
    <t>Dobava materijala i izrada pokrova kosog krova MEDITERAN crijepom.</t>
  </si>
  <si>
    <t>Nagib krova je 25 stupnjeva.</t>
  </si>
  <si>
    <t>Krov je provjetravana konstrukcija.</t>
  </si>
  <si>
    <t xml:space="preserve">10.2.Dobava i ugradnja na rasvjetni stup te spajanje svjetiljke kao GAMALUX LVC – 06 TEP komplet sa predspojnom spravom, žaruljom NAV-E 70/E  te nasadnikom tipa B i nagibom svjetiljke od 15o. </t>
  </si>
  <si>
    <t>10.3.Isto kao st. 10.2. samo sa nasadnikom tipa A i pripadajućim vruće cinčanim krakom LVC – 06 za učvršćenje na zid</t>
  </si>
  <si>
    <t>Stavkom se predviđa skidanje svih slojeva do vrha betonske podloge (betonska podloga ispod hidroizolacije).</t>
  </si>
  <si>
    <t>a) umivaonik, armatura, sifonski luk, te sanitarna galanterija uz umivaonik kao: ogledalo, etažer, držači ručnika i sapuna</t>
  </si>
  <si>
    <t>U jediničnu cijenu uračunata je nabava građe, transportni i manipulativni troškovi, obrada elemenata, zaštita građe propisanim zaštitnim sredstvom, spojna sredstva i montaža.</t>
  </si>
  <si>
    <t>Pocinčane čelične cijevi sa cijevnim lukovima</t>
  </si>
  <si>
    <t>i brtvenim materijalom dimenzija ( dio u kotlovnici ):</t>
  </si>
  <si>
    <t>m 1,5</t>
  </si>
  <si>
    <t>d) NO 15</t>
  </si>
  <si>
    <t>b) NO 65</t>
  </si>
  <si>
    <t>c) NO 32</t>
  </si>
  <si>
    <t>d) NO 25</t>
  </si>
  <si>
    <t>2.2.Dobava i polaganje opomenske plastične trake u jarak iznad kabela na 30 cm od površine terena</t>
  </si>
  <si>
    <t>Obračun po m3 prema vrsti konstrukcije.</t>
  </si>
  <si>
    <t>UKUPNO - Š):</t>
  </si>
  <si>
    <t>Betonski radovi izvode se u skladu s Pravilnikom o tehničkim normativima za beton i armirani beton ( Sl. list 15/90), u skladu sa projektima arhitekture i konstrukcije, te u skladu sa projektom betona.</t>
  </si>
  <si>
    <t>Betoni B II kategorije moraju biti proizvedeni u pogonu čije karakteristike udovoljavaju HRN U.M1.050.</t>
  </si>
  <si>
    <t>Ako u statičkom računu ili u opisu stavke nije drukčije naznačeno, limovi, šipke i profili moraju biti izrađeni iz čelika oznake Č.0360 (oznaka u projektima ČN.22), a cijevi bez šava moraju biti izrađene iz čelika oznake Č.1212.</t>
  </si>
  <si>
    <t>Svaka vrsta upotrebljenog materijala mora biti u skladu sa odgovarajućim standardom:</t>
  </si>
  <si>
    <t>- limovi - HRN C.B4.051 i 110</t>
  </si>
  <si>
    <t>- cijevi - HRN C.B5.021, 122, 123, 124, 221 i 222</t>
  </si>
  <si>
    <t>- profili - HRN C.B3.101, 111, 131 i 141.</t>
  </si>
  <si>
    <t>Ako je opisom određena uporaba betonskog čelika isti mora biti u skladu sa standardom HRN C.K6.020.</t>
  </si>
  <si>
    <t>Presjeci čeličnih profila i debljine limova moraju odgovarati zadanim opterećinjama i biti u skladu sa detaljima priloženim u projektu.</t>
  </si>
  <si>
    <t>1) Vanjski vodovod</t>
  </si>
  <si>
    <t>UKUPNO - 1) Vanjski vodovod:</t>
  </si>
  <si>
    <t xml:space="preserve">2) Vanjska kanalizacija </t>
  </si>
  <si>
    <t>UKUPNO - 2) Vanjska kanalizacija:</t>
  </si>
  <si>
    <t>3) Vodovodna instalacija u objektu</t>
  </si>
  <si>
    <t>4) Vertikalna kanalizacija u objektu</t>
  </si>
  <si>
    <t>5) Horizontalna - temeljna kanalizacija u objektu</t>
  </si>
  <si>
    <t>6) Sanitarni uređaji</t>
  </si>
  <si>
    <t>- keramičke pločice ili teraco ploče postavljene u cementnom mortu, debljine 5 cm</t>
  </si>
  <si>
    <t>- betonska podloga debljine 4 cm</t>
  </si>
  <si>
    <t>- cementni estrih debljine 5 cm</t>
  </si>
  <si>
    <t>- PE folija + toplinska izolacija debljine 5 cm</t>
  </si>
  <si>
    <t>- cementni estrih debljine 6 cm</t>
  </si>
  <si>
    <t>Postolje izbetonirati preko betonske podloge na projektom naznačenoj poziciji.</t>
  </si>
  <si>
    <t>Obračun po m3 prema veličini postolja.</t>
  </si>
  <si>
    <t>19.</t>
  </si>
  <si>
    <t>20.</t>
  </si>
  <si>
    <t>21.</t>
  </si>
  <si>
    <t>b) RA 400/500</t>
  </si>
  <si>
    <t>c) MA 500/560</t>
  </si>
  <si>
    <t>kg</t>
  </si>
  <si>
    <t>Obračun po komadu postavljenih obujmica.</t>
  </si>
  <si>
    <t>Dobava i ugradba podne sifonske rešetke iz PP-a za sanitarne čvorove.</t>
  </si>
  <si>
    <t>Obračun po m2 mjereno po kosini krova, a prema presjeku gredica.</t>
  </si>
  <si>
    <t>- 1 kom elektroničko trofazno kombi brojilo radne i jalove energije s registracijom vršnog opterećenja: brojilo radne energije raz. točnosti 1; 3x230/400 V; 5(1,5-6)A; brojilo jalove energije raz. točnosti 3 ili bolje; 3x230/400 V; 5(1,5-6)A</t>
  </si>
  <si>
    <t>- 1 kom osigurača kao IF 6A 3P sa mogućnošću plombiranja</t>
  </si>
  <si>
    <t xml:space="preserve"> opremanjem razdjelnika postrojenja sa jednim  jednofaznim izvodom od 16 A za vlastitu potrošnju agregatnice </t>
  </si>
  <si>
    <t>Sve kopletno sa opremanjem pogonskog stroja gorivom, uljem i rashladnom tekućinom te formiranjem baterije. Ispitivanje puštanje postrojenja u probni rad, primopredaja te predaja investitoru dokumentacije, atesta i ispitnih listova.</t>
  </si>
  <si>
    <t> Dobava i ugradnja montažnog telefonskog zdenca tipa D1 (90x60x70 cm) uz predhodno osiguranje odvodnje i obradu priključka cijevi i spoja sa površinom nogostupa. Zdenac opremiti teškim poklopcem (40 kN?)</t>
  </si>
  <si>
    <t>Iskop vršiti strojno, bez upotrebe eksploziva.</t>
  </si>
  <si>
    <t>Obloga poda PVC pločama</t>
  </si>
  <si>
    <t>Postava PVC sokla</t>
  </si>
  <si>
    <t>Obračun po m2 izvedene obloge poda.</t>
  </si>
  <si>
    <t>Obračun po m1 izvedenog PVC sokla.</t>
  </si>
  <si>
    <t>2.3.Dobava i ugradnja cijevi pri ulazu kabela u građevinu</t>
  </si>
  <si>
    <t>-  PHDE  80 mm</t>
  </si>
  <si>
    <t>nadzornog inženjera</t>
  </si>
  <si>
    <t>Slavina za punjenje i pražnjenje sa kapom</t>
  </si>
  <si>
    <t>i lancem, te vijčanom spojkom</t>
  </si>
  <si>
    <t>NO15 ......................................................</t>
  </si>
  <si>
    <t>22x1.......................................................</t>
  </si>
  <si>
    <t>m 2</t>
  </si>
  <si>
    <t>28x1,5 ...................................................</t>
  </si>
  <si>
    <t>m 16</t>
  </si>
  <si>
    <t>m 5</t>
  </si>
  <si>
    <t>54x2 ...................................................</t>
  </si>
  <si>
    <t>m 15</t>
  </si>
  <si>
    <t>U cijenu uključiti podupiranje postojeće stropne konstrukcije za obe etaže, te sprezanje nove i stare konstrukcije.</t>
  </si>
  <si>
    <t xml:space="preserve"> d = 6,00 cm</t>
  </si>
  <si>
    <t>Strojno betoniranje AB  dva centralna  stubišta u glatkoj oplati.</t>
  </si>
  <si>
    <t>Uključene kose ploče,podesti i stube.</t>
  </si>
  <si>
    <r>
      <t xml:space="preserve">Pažljivo ručno </t>
    </r>
    <r>
      <rPr>
        <sz val="10"/>
        <rFont val="Arial"/>
        <family val="2"/>
      </rPr>
      <t xml:space="preserve">skidanjekidanje žbuke sa podgleda armirano-betonskih stropova </t>
    </r>
  </si>
  <si>
    <t>stavka uključuje i konstruktivno armiranje sa armaturnom mrežom Q-335 (5,32 kg/m2)</t>
  </si>
  <si>
    <t>19 članaka ..............................................</t>
  </si>
  <si>
    <t>20 članaka ..............................................</t>
  </si>
  <si>
    <t>21 članak ..............................................</t>
  </si>
  <si>
    <t xml:space="preserve">Tlačno lijevani aluminijski radijatori, tip MODEX eko 1200/80, </t>
  </si>
  <si>
    <t>Kamenorezački radovi obuhvaćaju izradu podnih i zidnih kamenih obloga, izradu kamenih obloga ostalih arhitektonskih elemenata, izradu i postavu pragova, klupčica i poklopnica, te izradu i postavu kamenih masiva.</t>
  </si>
  <si>
    <t>Kvalitet i svojstva kamena, oblik i mjere ploča, kvalitet obrade površina, kriteriji kvalifikacije kamena, uvjeti skladištenja, pakovanja i transporta moraju odgovarati standardu HRN B.B3.200.</t>
  </si>
  <si>
    <t>Dobava i ugradba utorenog sljemenjaka na sljeme ili greben kosog krova.</t>
  </si>
  <si>
    <t>Postava podne obloge od ploča vel. 300x300x2,5 mm, tip RHINOTEX - Armstrong.</t>
  </si>
  <si>
    <t>Boja ploča prema odabiru projektanta.</t>
  </si>
  <si>
    <t>Postava bez naglašenih sljubnica, ljepljenjem za podlogu odgovarajućim ljepilom.</t>
  </si>
  <si>
    <t>Postava sokla od PVC trake (kutna traka) razvijene širine 8 cm.</t>
  </si>
  <si>
    <t>Postava ljepljenjem za pod i za zid.</t>
  </si>
  <si>
    <t>Ploče se proizvode prema standardu DIN 16950.</t>
  </si>
  <si>
    <t>Izvedba prema radioničkom nacrtu koji izrađuje izvođač, a ovjerava projektant.</t>
  </si>
  <si>
    <t>Dimenzije provjeriti na licu mjesta.</t>
  </si>
  <si>
    <t>Za vrijeme ispitivanja na smije doći do propuštanja vode ni u jednom dijelu sustava.</t>
  </si>
  <si>
    <t>Stavka uključuje i ishođenje atesta o vodonepropusnosti sustava odvodnje od ovlaštene tvrtke koja obavlja ispitivanje.</t>
  </si>
  <si>
    <t>Ispitivanje vodonepropusnosti septičke jame.</t>
  </si>
  <si>
    <t>Stavka uključuje i izradu kineta te obradu dna i zidova okna cementnim mortom 30 cm od najvišeg ulijeva.</t>
  </si>
  <si>
    <t>Obračun po komadu prema svijetloj veličini tlocrtnog otvora.</t>
  </si>
  <si>
    <t xml:space="preserve">a) 60 x 60 cm </t>
  </si>
  <si>
    <t>Količine za 1 okno :</t>
  </si>
  <si>
    <t xml:space="preserve">- ( beton 1 - 1,4 m3/kom ) </t>
  </si>
  <si>
    <t>- (oplata 9 - 11 m2/kom)</t>
  </si>
  <si>
    <t>- (armatura 55 - 75 kg/kom)</t>
  </si>
  <si>
    <t>- (stupaljke 3 kom/kom)</t>
  </si>
  <si>
    <t xml:space="preserve"> vel. temelja 220 x 50 x 60 cm. (komada 2)</t>
  </si>
  <si>
    <t>INSTALACIJE VODOVODA I KANALIZACIJE</t>
  </si>
  <si>
    <t>Ukupno INSTALACIJE VODOVODA I KANALIZACIJE:</t>
  </si>
  <si>
    <t xml:space="preserve">14.8. Dobava materijala te izrada uzemljivača od Fe-Zn 30x4 mm trake polaganjem u zemljene jarke. Sve križne spojnice u zemlji nakon pritezanja zaliti vrućim btumenom. Komplet sa svim standardnim  spojnim materijalom </t>
  </si>
  <si>
    <t>14.9. Isto kao st. 14.8. samo se uzemljivač ugrađuje u temelje prilikom gradnje i povezuje na armaturu</t>
  </si>
  <si>
    <t>Stavkom se obračunava skidanje pločica sa zidova koji se ne ruše.</t>
  </si>
  <si>
    <t>Žbuka se sastoji od podkonstrukcije - "štuketa" preko kojih je nanesen sloj žbuke.</t>
  </si>
  <si>
    <t>Iskop za dilataciju A,B,C,D,E,F.</t>
  </si>
  <si>
    <t xml:space="preserve"> debljina zida 20 cm</t>
  </si>
  <si>
    <t xml:space="preserve"> temelj tlocrtne veličine 80/160 cm</t>
  </si>
  <si>
    <t>3.4. Dobava svog potrebnog materijala te izrada i montaža ugradnog razdjelnika RP1/P.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</si>
  <si>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I SEKCIJA normalne dobave</t>
  </si>
  <si>
    <t>- 1 kom str.dif.sklopka kao RCCB 40 4P 300 mA</t>
  </si>
  <si>
    <t>- 4 kom sklopka C60H 10C/1</t>
  </si>
  <si>
    <t>- 13 kom sklopka C60H 16C/1</t>
  </si>
  <si>
    <t>- 1 kom motorna sklopka 2TE-MS7-2,5/2p</t>
  </si>
  <si>
    <t>II SEKCIJA osigurane dobave</t>
  </si>
  <si>
    <t>- 9 kom sklopka C60H 10C/1</t>
  </si>
  <si>
    <t>- 7 kom sklopka C60H 16C/1</t>
  </si>
  <si>
    <t xml:space="preserve">- 1 kom transformator 220/24 V 40VA              </t>
  </si>
  <si>
    <t>- 2 kom motorna sklopka 2TE-MS7-1/2p</t>
  </si>
  <si>
    <t>3.5. Dobava svog potrebnog materijala te izrada i montaža ugradnog razdjelnika RP2/P. Razdjelnik će se izraditi od čeličnog dva puta dekapiranog lima, kojega obojati odgovarajućim antikorozivnim bojama</t>
  </si>
  <si>
    <t>Dobava i ugradba umivaonika od keramike I klase.</t>
  </si>
  <si>
    <t>-</t>
  </si>
  <si>
    <t>Obračun po komadu, prema promjeru.</t>
  </si>
  <si>
    <t>Tip HL 300 proizvod "Hutterer &amp; Lechner".</t>
  </si>
  <si>
    <t>- iskop za spremnik goriva - ( 81,00 m3 )</t>
  </si>
  <si>
    <t>Uključen iskop za uređenje okoliša.</t>
  </si>
  <si>
    <t>iskop za kanalizacione šahte ( 175,00 m3)</t>
  </si>
  <si>
    <t>- iskop za separatore i mastolov - ( 120,00 m3 )</t>
  </si>
  <si>
    <t>Strojno nasipanje uz temelje objekta, separatora i sl.</t>
  </si>
  <si>
    <t>Stavka uključuje i ishođenje atesta o vodonepropusnosti septičke jame od ovlaštene tvrtke koja obavlja ispitivanje.</t>
  </si>
  <si>
    <t>Septička jama veličine 780x360x438 cm.</t>
  </si>
  <si>
    <t>Sama demontaža ne smije se vršiti prije nego što beton postigne odgovarajuću čvrstoću.</t>
  </si>
  <si>
    <t>Oplate u svemu moraju odgovarati važećim propisima i standardima.</t>
  </si>
  <si>
    <t>Vijci moraju biti antikorozivno obrađeni.</t>
  </si>
  <si>
    <t>Ormarić tvornički bojan, s oznakom "H" na vratašcima.</t>
  </si>
  <si>
    <t>Ukupno se polaže:</t>
  </si>
  <si>
    <t>- kabel PP00-Y 5x16 mm2</t>
  </si>
  <si>
    <t>m</t>
  </si>
  <si>
    <t>- kabel PP00-Y 5x10 mm2</t>
  </si>
  <si>
    <t>- kabel PP00-Y 5x4 mm2</t>
  </si>
  <si>
    <t>Obračun po m2 prema sastavu slojeva.</t>
  </si>
  <si>
    <t>- toplinska izolacija debljine sloja 2 cm i  zaštitna folija</t>
  </si>
  <si>
    <t>- cementna glazura debljine 2 cm</t>
  </si>
  <si>
    <t>1.5.Probijanje međukatne konstrukcije te izrada otvora mjera:</t>
  </si>
  <si>
    <t> 25x7 cm</t>
  </si>
  <si>
    <t>Na stupove oslanja se primarna čelična greda HOP 160/100/5.</t>
  </si>
  <si>
    <t>Strojno zasipanje jarkova nakon postave instalacija.</t>
  </si>
  <si>
    <t>Zaštita stijenki postavljenog podzemnog spremnika za lož ulje kamenim granulatom tip "0".</t>
  </si>
  <si>
    <t>Debljina zaštitnog sloja 10 cm.</t>
  </si>
  <si>
    <t>kom. 12</t>
  </si>
  <si>
    <t xml:space="preserve">PV 150 </t>
  </si>
  <si>
    <t>kom. 4</t>
  </si>
  <si>
    <t>Tlačna rešetka, tip OAH-2L, proizvod Klimaoprema,</t>
  </si>
  <si>
    <t>slijedećih dimenzija:</t>
  </si>
  <si>
    <t>525x225</t>
  </si>
  <si>
    <t>625x225</t>
  </si>
  <si>
    <t>kom. 6</t>
  </si>
  <si>
    <t>Odsisna rešetka, tip.OAH-1L, proizvod Klimaoprema,</t>
  </si>
  <si>
    <t>225x125</t>
  </si>
  <si>
    <t>525x125</t>
  </si>
  <si>
    <t>Odsisna rešetka, tip.OAK-L, proizvod Klimaoprema,</t>
  </si>
  <si>
    <t>Ventilacijski kanal izrađen iz pocinčanog lima,</t>
  </si>
  <si>
    <t>uključivo fazonski komadi i regulacijske zaklopke</t>
  </si>
  <si>
    <t>uklučivo izrada opšava kanala iz olovnog lima</t>
  </si>
  <si>
    <t>kroz sva prodore s odgovarajućim brtvljnjem</t>
  </si>
  <si>
    <t>Izolacija kanala parozapornom izolacijom Armaflex,</t>
  </si>
  <si>
    <t>tip AC 13x99E, skupa sa ljepilom i trakom</t>
  </si>
  <si>
    <t xml:space="preserve"> 4.</t>
  </si>
  <si>
    <t>10.16.Dobava i polaganje plastične trake upozorenja iznad kabelskih trasa prilikom zatrpavanja i to na dubinu od 30 cm</t>
  </si>
  <si>
    <t xml:space="preserve"> ispušnim loncem kao tipa PP35/DN65 – KOMET, Prelog (ugrađuje se umjesto standardnog) komplet sa ispušnim cjevovodom duljine cca 2000 mm, sa prirubnicama, prolazom kroz zid, toplinskom izolacijom te pričvsnim materijalom  </t>
  </si>
  <si>
    <t xml:space="preserve">a) presjek 60/60 cm </t>
  </si>
  <si>
    <t>Iskop se vrši 30 cm obostrano  šire u odnosu na presjek temeljne trake zbog oplate.</t>
  </si>
  <si>
    <r>
      <t xml:space="preserve">a) presjek 120/100 cm  </t>
    </r>
    <r>
      <rPr>
        <sz val="10"/>
        <color indexed="10"/>
        <rFont val="Arial"/>
        <family val="2"/>
        <charset val="238"/>
      </rPr>
      <t xml:space="preserve"> </t>
    </r>
  </si>
  <si>
    <t>b) presjek 140/100 cm</t>
  </si>
  <si>
    <t>c) presjek  160/100 cm</t>
  </si>
  <si>
    <t>d) presjek  220/100  cm</t>
  </si>
  <si>
    <t>e) presjek  90/100  cm</t>
  </si>
  <si>
    <t>Obračun po m3</t>
  </si>
  <si>
    <t>Debljina zidova s žbukom je 15 cm.</t>
  </si>
  <si>
    <t xml:space="preserve"> iskop u tlu IV-V ktg</t>
  </si>
  <si>
    <t>Ukupno  :</t>
  </si>
  <si>
    <t xml:space="preserve"> debljina ploče 12 cm</t>
  </si>
  <si>
    <t>debljina ploče 20 cm, visina podupiranja  320 cm</t>
  </si>
  <si>
    <t>-  12 m PP-Y 3x1,5 mm2</t>
  </si>
  <si>
    <t>5.17. Isto kao st. 5.15. u nadžbuknoj izvedbi na odstojnim obujmicama u garaži. Ugrađuje se prosječno:</t>
  </si>
  <si>
    <t>-  6 m PP-Y 3x1,5 mm2</t>
  </si>
  <si>
    <t>b) WC školjka komplet s vodokotličem, ispirnom cijevi, rolo držačem toalet papira</t>
  </si>
  <si>
    <t>c) jednodjelni sudoper komplet s sifonskim lukom, te armaturom</t>
  </si>
  <si>
    <t>d) tuš kada komplet s armaturom, držačem sapuna, držačem ručnika</t>
  </si>
  <si>
    <t>e) zidni keramički pisoar, komplet s dovodnom i odvodnom armaturom</t>
  </si>
  <si>
    <t>Stavkom se predviđa komplet pažljiva demontaža sanitarne opreme i sanitarne galanterije.</t>
  </si>
  <si>
    <t>1.1.Trajno isključenje građevine od napajanja sa distributivne mreže prekidanjem napojnog voda izvan kruga PP. (U nadležnosti Elektrodistribucije)</t>
  </si>
  <si>
    <t>1.2. Demontaža raznih razdjelnika te njihova zapisnička predaja investitoru</t>
  </si>
  <si>
    <t>kom 6</t>
  </si>
  <si>
    <t>1.3. Demontaža raznih rasvjetnih armatura te njihova zapisnička predaja investitoru</t>
  </si>
  <si>
    <t>Kroz temelje ostaviti sve potrebne otvore za prolaz cijevi prema projektu instalacija</t>
  </si>
  <si>
    <t>Sva drvena građa prije ugradbe mora biti premazana zaštitnim antifungicidnim premazom kao "ARBORIN 450".</t>
  </si>
  <si>
    <t>Konstrukcija se sastoji od:drvenih greda i pokrova od ravnog crijepa.</t>
  </si>
  <si>
    <t xml:space="preserve"> Skidanje žbuke sa zidova.(br.1)</t>
  </si>
  <si>
    <t>Odvoz materijala od demontaže i rušenja.</t>
  </si>
  <si>
    <t>Stavka uključuje utovar materijala od demontaže i građevinskog šuta od rušenja u kamione kipere, te odvoz i istovar na gradsko odlagalište udaljeno do 15 km.</t>
  </si>
  <si>
    <t>Obračun po m3 u rastresitom stanju(k1,5)</t>
  </si>
  <si>
    <t>Dobava i ugradba riječnog opranog sloja sitnog šljunka na ravnom krovu.</t>
  </si>
  <si>
    <t>Dobava sjemena i sjetva trave " Mediteran" u količini od min 40 gr/m2, pokrivanje sjemena valjkom te obilno zalijevanje do prvog košenja.</t>
  </si>
  <si>
    <t xml:space="preserve"> debljine 10 cm</t>
  </si>
  <si>
    <t>Izvoditelj je u obvezi da na objektu (gradilištu) provjeri osnovne mjere te da izradi radioničke nacrte za bitne detalje.</t>
  </si>
  <si>
    <t>Detalji moraju biti u skladu s principjelnim detaljima u projektu.</t>
  </si>
  <si>
    <t xml:space="preserve">Protupožarni odzračni ventil kao </t>
  </si>
  <si>
    <t>tip AT-e dimenzija NO 40</t>
  </si>
  <si>
    <t>Fini filter za gorivo NO15</t>
  </si>
  <si>
    <t>Mesingana usisna košara za gorivo,</t>
  </si>
  <si>
    <t xml:space="preserve">komplet s nepovratnim ventilom </t>
  </si>
  <si>
    <t>Mesingani ventil za gorivo dimenzija</t>
  </si>
  <si>
    <t>NO 15</t>
  </si>
  <si>
    <t>jute. Uz spremnik isporučiti sustav za kontrolu propuštanja</t>
  </si>
  <si>
    <t xml:space="preserve"> iskop u tlu IV - V ktg</t>
  </si>
  <si>
    <t>Stavka obuhvaća dobavu i izradu nasipa od humusne zemlje za sadnju unutrašnjeg vrta stacionara.</t>
  </si>
  <si>
    <t>Strojno betoniranje AB ploče u glatkoj oplati.</t>
  </si>
  <si>
    <t>Dimenzije ploča i masiva, te obrada vidljivih površina dane su u opisu stavki.</t>
  </si>
  <si>
    <t>Pragovi se polažu na pod prema opisu stavki i detaljima.</t>
  </si>
  <si>
    <t>Svi tehnički uvjeti za polaganje pregova moraju odgovarati standardu HRN U.F7.010.</t>
  </si>
  <si>
    <t xml:space="preserve">Jedno krilo je fiksno , dva su zaokretna, od kojih je jedno i otklopno zaokretno. </t>
  </si>
  <si>
    <t xml:space="preserve">Zidarski otvor 205/157 cm                                                                  </t>
  </si>
  <si>
    <t>SHEMA 2 i 2A</t>
  </si>
  <si>
    <t>SHEMA 2B</t>
  </si>
  <si>
    <t>Razlika u tome što je vanjsko staklo najvećeg stupnja neprobojnosti, debljina stakla 1 cm.</t>
  </si>
  <si>
    <t>ljepilom i samoljepivom trakom za cijevi i završnim</t>
  </si>
  <si>
    <t>premazom srebrno sivog Armafinish-a 99, dimenzija:</t>
  </si>
  <si>
    <t>UKUPNO - 5) Horizontalna - temeljna kanalizacija u objektu:</t>
  </si>
  <si>
    <t>Predviđeni sanitarni uređaji su kao proizvod "Inker", u bijeloj boji.</t>
  </si>
  <si>
    <t>Dobava i ugradba WC školjke.</t>
  </si>
  <si>
    <t>WC školjka od keramike I klase, podna.</t>
  </si>
  <si>
    <t>Stavka još uključuje:</t>
  </si>
  <si>
    <t>- niskomontažni vodokotlić s ispirnom cijevi promjera 25 mm</t>
  </si>
  <si>
    <t>- kutni ventil 15/10 mm i spojna flexi cijev za priključak vodokotlića na instalaciju</t>
  </si>
  <si>
    <t>- WC daska (sjedište) od tvrde plastike</t>
  </si>
  <si>
    <t>10.4.Isto kao st. 10.2. samo sa nasadnikom tipa A i pripadajućim vruće cinčanim krakom LVC – 06 za učvršćenje na postojeći bet. stup, komplet sa odgovarajućom vruće cinčanom obujmicom i ostalim montažnim materijalom</t>
  </si>
  <si>
    <t>Letve se postavljaju okomito na strehu, odnosno preko već postavljenih gredica iz stavke 1.</t>
  </si>
  <si>
    <t>Letve se čavlaju pocinčanim čeličnim čavlima za gredice, te formiraju zračni sloj.</t>
  </si>
  <si>
    <t>Osni razmak između letvi je 58 cm, a svijetli razmak 53 cm.</t>
  </si>
  <si>
    <t>Obračun po m2 mjereno po kosini krova, a prema presjeku letvi.</t>
  </si>
  <si>
    <t>a) presjek letvi 5/3 cm</t>
  </si>
  <si>
    <t>Dobava materijala i poletvanje za pokrov.</t>
  </si>
  <si>
    <t>1.8.Dobava potrebnog materijala te izrada betonskog šahta unutarnjih mjera 50x50x40 cm računajući do razine novog estriha, komplet sa izradom AB poklopca te unutarnjom obradom oko prethodno ugrađenih PHDE cijevi.</t>
  </si>
  <si>
    <t>1.9.Isto kao stavka 1.8. samo je šaht dubine 50 cm</t>
  </si>
  <si>
    <t>(jedan šaht će se izraditi u prostoru nadogradnje pa za njega ne treba iskop jer će se koristiti postojeći široki iskop za nadogradnju)</t>
  </si>
  <si>
    <t xml:space="preserve">14.7. Dobava materijala te izrada spojnih vodova od Fe-Zn 30x4 mm trake od uzemljivača do spoja sa vertikalnim olukom, prosječne duljine 3 m koplet sa izradom spojeva na oluk. </t>
  </si>
  <si>
    <t>jarkovi za temeljnu oborinsku kanalizaciju</t>
  </si>
  <si>
    <t xml:space="preserve"> jarkovi za temeljnu fekalnu kanalizaciju</t>
  </si>
  <si>
    <t xml:space="preserve"> jarkovi za temeljni razvod hladne i tople vode </t>
  </si>
  <si>
    <t>mreže                                        dim. 80/80  cm</t>
  </si>
  <si>
    <t>dim. 80/150 cm</t>
  </si>
  <si>
    <t>Iskop za dilataciju G,H,I,J.</t>
  </si>
  <si>
    <t>Ukupno :</t>
  </si>
  <si>
    <t>Cijevna fasadna skela.</t>
  </si>
  <si>
    <t>Separator se postavlja na prethodno izvedenu betonsku podlogu koja se obračunava posebno u betonskim i AB radovima.</t>
  </si>
  <si>
    <t>Zatrpavanje je obračunato posebnom stavkom u zemljanim radovima.</t>
  </si>
  <si>
    <t xml:space="preserve">Bakrene cijevi sa potrebnim spojnim i brtvenim </t>
  </si>
  <si>
    <t>materijalom, izolirane dekorodal trakom, dimenzija:</t>
  </si>
  <si>
    <t>Ø 16 x 1 ...............................................</t>
  </si>
  <si>
    <t>m 19</t>
  </si>
  <si>
    <t>Zaštitna PVC cijev</t>
  </si>
  <si>
    <t>NO50 .....................................................</t>
  </si>
  <si>
    <t>NO20 ......................................................</t>
  </si>
  <si>
    <t>m 4</t>
  </si>
  <si>
    <t>Izolacija cjevovoda tople/hladne vode zaštitnim</t>
  </si>
  <si>
    <t>Prema projektu u krovnoj konstrukciji ostaviti otvore za krovne prozore, uključivo ojačanje rubova oko otvora odgovarajućim AB gredicama.</t>
  </si>
  <si>
    <t>Obračun po m2 prema debljini sloja, uključivo armiranje MA 500/560 gdje se to zahtjeva.</t>
  </si>
  <si>
    <t>b) presjek 80/60 cm</t>
  </si>
  <si>
    <t>c) presjek  100/60</t>
  </si>
  <si>
    <t>d) presjek  160/60</t>
  </si>
  <si>
    <t>- zidna jednoručna mješajuća armatura za toplu i hladnu vodu s tušem (kao tip "Armal"), te kromirani nosač za pomicanje tuša po visini koji se montira na zid</t>
  </si>
  <si>
    <t>- komplet odljevnu garnituru, kromirana rešetkica i sifonski luk</t>
  </si>
  <si>
    <t>A.3.Na djelomično zatrpani i strojno nabijeni jarak nasuti šljunčani sloj od 20 cm kojega strojno nabiti kao podlogu za asvalt.</t>
  </si>
  <si>
    <t xml:space="preserve">m3 </t>
  </si>
  <si>
    <t xml:space="preserve"> A.4.Asvaltiranje zatrpanog i nabijenog jarka slojem asvalta debljine 5 cm</t>
  </si>
  <si>
    <t>A.5.Probijanje postojećeg bet. zida debljine 30 cm na trasi predviđenog kabelskog voda radi iskopa jarka</t>
  </si>
  <si>
    <t>A.6. Dobava, ugradnja te spajanje kabelskog voda PP00 A 4x150 mm2 + Cu uže 50 mm2 od TS do KRO u predhodno iskopani zemljeni jarak i uvlačenje kroz čeličnu cijev. Ovom stavkom su predviđeni i svi potrebni radovi oko spajanja i obilježavanja kabela.</t>
  </si>
  <si>
    <t xml:space="preserve">m  </t>
  </si>
  <si>
    <t>A.7. Dobava te ugradnja vruće cinčane bešavne čelične cijevi od 4 uz AB konstrukciju mosta preko potoka te njeno učvršćenje uz konstrukciju odgovarajućim obujmicama i ostalim vruće cinčanim pričvrsnim elementima, za prolaz kabelskog voda. Cijev na oba kraja povezati sa uzemljivačem.</t>
  </si>
  <si>
    <t>3.9. Dobava svog potrebnog materijala te izrada i montaža ugradnog razdjelnika RP3.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</si>
  <si>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- 2 kom motorna sklopka 2TE-MS7-6,3/2p</t>
  </si>
  <si>
    <t xml:space="preserve"> 12.10.Dobava, ugradnja te spajanje slobodno stojećeg komunikacijskog serverskog razdjelnika 19 GKO  veličine 42U, mjera 800x800x2000 mm opremljenog sa svom potrebnom pasivnom opremom i pričvrsnim elementima:</t>
  </si>
  <si>
    <t>- 4 kom  UTP PATCH panel Cat. 5 24-portni  19 1U</t>
  </si>
  <si>
    <t>- 1 kom  UTP PATCH panel Cat. 5 16-portni  19 1U</t>
  </si>
  <si>
    <t>- 7 kom ISDN PATCH panel Cat. 3 50-portni</t>
  </si>
  <si>
    <t>- 1 kom panel za optički kabel sa 8 vlakana</t>
  </si>
  <si>
    <t>- 1 kom RACK razvodnik 6x220 V sa osiguračem</t>
  </si>
  <si>
    <t>- 1 kom RACK polica</t>
  </si>
  <si>
    <t>- 2 kom RACK vodilica</t>
  </si>
  <si>
    <t>- 1 kom sabirnica za uzemljenje</t>
  </si>
  <si>
    <t>Veličina poklopca 60 x 60 cm.</t>
  </si>
  <si>
    <t>Obračun po komadu prema tipu opterećenja.</t>
  </si>
  <si>
    <t>a) teški tip (ispitno opterećenje 250 kN)</t>
  </si>
  <si>
    <t>Lijevanoželjezni nadzemni hidrant NO 100 s dva "C" i jednim "B" vatrogasnim priključkom.</t>
  </si>
  <si>
    <t>Hidrant se postavlja na postojeću instalaciju.</t>
  </si>
  <si>
    <t>Nabava, doprema i montaža samostojećeg limenog ormarića s protivpožarnom opremom.</t>
  </si>
  <si>
    <t>Antikorozivna zaštita ormarića uključena u stavku.</t>
  </si>
  <si>
    <t>Ormarić kao tip ZPO-3 "Pastor" - komplet za gašenje vodom.</t>
  </si>
  <si>
    <t>1.16.Radovi na gradskoj prometnici uz udgovarajuću suglasnost općinskih službi i djelomično zatvaranje prometa u toku radova:</t>
  </si>
  <si>
    <t> Rezanje asvalta motornom pilom u širini od 50 cm te razbijanje izrezane površine i odvoz materijala na deponij</t>
  </si>
  <si>
    <t>Stavkom se predviđa skidanje svih slojeva do vrha AB ploče.</t>
  </si>
  <si>
    <t>obračun po m3 demontirane konstrukcije</t>
  </si>
  <si>
    <t>10.11.Dobava kabela PP00-Y 5x4 mm2, rezanje na djelove odgovarajuće duljine te polaganje u već iskopani jarak ili provlačenje kroz postavljene cijevi, uvod u rasvjetni stup i spajanje po sistemu «ulaz-izlaz», uvod i spajanje u razdjelniku. Ukupno se polaže:</t>
  </si>
  <si>
    <t xml:space="preserve">- PP00-Y 5x4 mm2 </t>
  </si>
  <si>
    <t>- cijevi PHDE  60</t>
  </si>
  <si>
    <t>- CS 40</t>
  </si>
  <si>
    <t>Predviđa se uzimanje uzoraka na 2 točeča mjesta.</t>
  </si>
  <si>
    <t>Napomena:</t>
  </si>
  <si>
    <t>- zemljanim radovima</t>
  </si>
  <si>
    <t>spremnika, kao i indikatorsku tekućinu za punjenje međuprostora</t>
  </si>
  <si>
    <t>spremnika. Potrebno zadržavanje tekućeg stanja indikatorske tekućine</t>
  </si>
  <si>
    <t>na –20oC.</t>
  </si>
  <si>
    <t>Uključivo otvor za čišćenje, proizvod</t>
  </si>
  <si>
    <t>kao LIMONT Zagreb</t>
  </si>
  <si>
    <t>Toplovodni razdjelnik izrađen iz crne bešavne cijevi</t>
  </si>
  <si>
    <t>dimenzija NO 80x400 mm, sa pet priključka</t>
  </si>
  <si>
    <t>(1xNO65, 1xNO40, 3xNO32 ), izoliran "Armaflex AC"</t>
  </si>
  <si>
    <t>Stavka uključuje beton, armatura se obračunava posebno.</t>
  </si>
  <si>
    <t>Obračun po m3 prema debljini ploče.</t>
  </si>
  <si>
    <t>Dva krila su zaokretna,a dva otklopno-zaokretna.</t>
  </si>
  <si>
    <t xml:space="preserve">Zidarski otvor 300/70 cm                                                                  </t>
  </si>
  <si>
    <t>31.</t>
  </si>
  <si>
    <t>SHEMA 23</t>
  </si>
  <si>
    <t>Vanjska dvokrilna vrata izrađena od PVC profila.</t>
  </si>
  <si>
    <t>Oba krila su zaokretna.</t>
  </si>
  <si>
    <t>Oba krila su zaokretna i ostakljena "Securit" staklom debljine 1 cm.</t>
  </si>
  <si>
    <t>Vrata se otvaraju prema vani.</t>
  </si>
  <si>
    <t>a) beton presjeka 0,12 m3/m1, oplata 1,60 m2/m1</t>
  </si>
  <si>
    <t>13.</t>
  </si>
  <si>
    <t>Izvedba kose AB polumontažne krovne ploče - sustav "BIJELI STROP".</t>
  </si>
  <si>
    <t xml:space="preserve">Obracun po m2 prema debljini sloja gotovog izbetoniranog estriha sa izravnanjem površine “pod stazu” i nabijanjem. </t>
  </si>
  <si>
    <t>b) d = 5,00 cm</t>
  </si>
  <si>
    <t>c) d = 6,00 cm</t>
  </si>
  <si>
    <t>Finoregulacijski ventil na navoj, sa holenderima, brtvenim</t>
  </si>
  <si>
    <t>Obračun po komadu prema zidarskoj veličini otvora.</t>
  </si>
  <si>
    <t>Zaravnanje tankoslojnog morta vrši se metlom.</t>
  </si>
  <si>
    <t>24 sata nakon postavljanja morta mogu se ukloniti potpore (podupirači)</t>
  </si>
  <si>
    <t xml:space="preserve">Stavka uključuje sve navedene faze radova, uključivo i armiranje svih elemenata, podupiranje, izvedbu AB vijenaca na osloncima, monolitiziranje spojeva , izvedbu tankoslojnog morta, sve komplet do potpune funkcionalnosti izvedene konstrukcije </t>
  </si>
  <si>
    <t>U svemu poštivati upute proizvođača.</t>
  </si>
  <si>
    <t>Nabava i postava čeličnih pocinčanih vodovodnih cijevi.</t>
  </si>
  <si>
    <t>Međusobno spajanje cijevi vršiti navojnim fitinzima, a brtvljenje kudeljnim vlaknom i lanenim uljem.</t>
  </si>
  <si>
    <t>Cijevi položene u zemlji izolirane su bitumeniziranom "dekorodal" trakom.</t>
  </si>
  <si>
    <t>Obračun po m1 ugrađene cijevi.</t>
  </si>
  <si>
    <t>a) NO 32</t>
  </si>
  <si>
    <t>b) NO 80</t>
  </si>
  <si>
    <t>Dobava i ugradba kuglastog navojnog ventila, bez slavine za pražnjenje.</t>
  </si>
  <si>
    <t>Oplata mora biti izvedena na način da pri demontaži ne dolazi do oštećenja betona, a demontaža oplate se ne smije vršiti prije nego što beton postigne odgovarajuću čvrstoću.</t>
  </si>
  <si>
    <t>Ugrađena armatura mora biti u skladu sa važećim propisima i normativima, te prema specifikaciji iz armaturnih planova</t>
  </si>
  <si>
    <t>- odljevnu garnituru, kromirana rešetka i PVC sifonski luk za jednodjelni sudoper</t>
  </si>
  <si>
    <t>Dobava i ugradba kompleta sanitarne galanterije za opremanje WC-a za invalide.</t>
  </si>
  <si>
    <t>Komplet se sastoji:</t>
  </si>
  <si>
    <t>- ogledalo 60 x 40 cm</t>
  </si>
  <si>
    <t xml:space="preserve">- etažer </t>
  </si>
  <si>
    <t>- držač ručnika</t>
  </si>
  <si>
    <t>- držač - posuda za tekući sapun</t>
  </si>
  <si>
    <t>- WC četka</t>
  </si>
  <si>
    <t>- koš za otpatke</t>
  </si>
  <si>
    <t xml:space="preserve">u dimnjači. Duljina dimnjače iznosi cca 1,2 m. </t>
  </si>
  <si>
    <t>termioizolacijskim plaštom, sa parnom branom,</t>
  </si>
  <si>
    <t>debljine 19 mm, tip “Armaflex AC” s pripadajućim</t>
  </si>
  <si>
    <t>6.1. Dobava materijala te izrada instalacije za priključak plamenika, crpki, vodom PP00-Y 3x1,5 mm2. Vodovi se polažu po zidu na odstojne obujmice, kroz inst. cijevi u podu i u plastične kanalice. Komplet sa potrebnim spajanjem, polaže se po priključnom mjestu:</t>
  </si>
  <si>
    <t xml:space="preserve">- 10 m PP00-Y 3x1,5 mm2  </t>
  </si>
  <si>
    <t>- 2 m inst. cijevi CS 20</t>
  </si>
  <si>
    <t>Jedinična cijena podrazumjeva provjeru mjera na objektu, nabavu obloge i drugog potrebnog materijala, transport, manipulaciju i skladištenje na gradilištu, izvedbu radova prema opisu stavke, otklanjanje nedostataka i čišćenje otpadaka nastalih pri izvođenju radova na podnim oblogama.</t>
  </si>
  <si>
    <t>N) PVC PODNE OBLOGE</t>
  </si>
  <si>
    <t>PVC stolarija podrazumjeva izradu vrata, prozora i kombiniranih stijena od PVC profila.</t>
  </si>
  <si>
    <t>Osnovni materijal za izradu otvora su PVC profili i pocinčani čelični HOP profili i limovi, čelične šipke.</t>
  </si>
  <si>
    <t>Presjeci čeličnih profila i debljine limova moraju odgovarati zadanim opterećenjima i biti u skladu sa detaljima priloženim u projektu.</t>
  </si>
  <si>
    <t>Profili i limovi spajaju se u konstruktivne cjeline spojnim sredstvima (zakovice, vijci i varovi) koja moraju odgovarativažećim standardima, moraju biti pravilno dimenzionirani i ugrađeni.</t>
  </si>
  <si>
    <t>Prostor između PVC stijene i zida zapunjava se Purpen pjenom.</t>
  </si>
  <si>
    <t>Izrada PVC stolarije može početi tek kad projektant prihvati i ovjeri radioničke nacrte.</t>
  </si>
  <si>
    <t xml:space="preserve">Predvidjeti sav potreban okov. </t>
  </si>
  <si>
    <t xml:space="preserve">Zidarski otvor 205/147 cm                                                                  </t>
  </si>
  <si>
    <t>Trodjelni prozor izrađen od  PVC profila ostakljen izolirajućim staklom 4+12+4 mm.</t>
  </si>
  <si>
    <t xml:space="preserve">Jedno krilo je fiksno , dva su zaokretna, od kojih je jedno otklopno zaokretno. </t>
  </si>
  <si>
    <t>Spojeve sa zidom brtviti trajno-elastičnim kitom.</t>
  </si>
  <si>
    <t>SHEMA 1 i 1A</t>
  </si>
  <si>
    <t>Dezinfekcija cjevovoda prije stavljanja u pogon.</t>
  </si>
  <si>
    <t>Podloga na koju se pragovi polažu mora biti očišćena i oprana, mora biti izvedena kvalitetno i sa zadovoljavajućom točnošću mjera.</t>
  </si>
  <si>
    <t>Rušenje i demontaža  bunkera ( br.7, 8)</t>
  </si>
  <si>
    <t>Rušenje i demontaža  bunkera ( br.9, 10, 11)</t>
  </si>
  <si>
    <t>Obračun po m3 srušene i demontirane konstrukcije.</t>
  </si>
  <si>
    <t>BGP objekta iznosi 2x 9 m2</t>
  </si>
  <si>
    <t xml:space="preserve">BGP objekta iznosi 3x36 m2 </t>
  </si>
  <si>
    <t>Rušenje i demontaža oduška( br.12, 13, 14)</t>
  </si>
  <si>
    <t>Konstrukcija objekta su betonski zidovi i armiranobetonska krovna ploča.</t>
  </si>
  <si>
    <t>BGP objekta iznosi 3x 4 m2</t>
  </si>
  <si>
    <t>Rušenje i demontaža skladišta( br.15)</t>
  </si>
  <si>
    <t>Konstrukcija objekta su betonski zidovi.</t>
  </si>
  <si>
    <t>Krov je dvostrešni, a krovna konstrukcija drvena.</t>
  </si>
  <si>
    <t>BGP objekta iznosi 40 m2</t>
  </si>
  <si>
    <t>Rušenje i demontaža rezervoara vode(br.16)</t>
  </si>
  <si>
    <t>Zidovi su pune opeke.</t>
  </si>
  <si>
    <t>Pokrovna ploča je armiranobetonska.</t>
  </si>
  <si>
    <t>BGP objekta iznosi 50,30 m2</t>
  </si>
  <si>
    <t>Rušenje i demontaža betonskog šahta(br.17)</t>
  </si>
  <si>
    <t>Konstrukcija šahta su betonski zidovi.</t>
  </si>
  <si>
    <t>Uključiti i cijevi unutar šahte.</t>
  </si>
  <si>
    <t>BGP šahte iznosi 14 m2</t>
  </si>
  <si>
    <t>Dio koji se ruši ima prizemlje.</t>
  </si>
  <si>
    <t>U stavku uključena podna AB ploča i temelji.</t>
  </si>
  <si>
    <t>Konstrukcija bunkera su AB zidovi i armiranobetonska krovna ploča.</t>
  </si>
  <si>
    <t>Stavka obuhvaća objekt koji se ne ruši.</t>
  </si>
  <si>
    <t>Rušenje i demontaža skladišta ( br.3)</t>
  </si>
  <si>
    <t>e) NO 20</t>
  </si>
  <si>
    <t>f) NO 15</t>
  </si>
  <si>
    <t>- PVC neprozirna tuš zavjesa i kromirana cijev - nosač tuš zavjese, komplet s montažom</t>
  </si>
  <si>
    <t>Po uspješno obavljenom ispitivanju sačiniti zapisnik o ispitivanju.</t>
  </si>
  <si>
    <t>- tipsku brtvu - gumena manžetna za priključak na odvodnu vertikalu</t>
  </si>
  <si>
    <t xml:space="preserve">- komplet kromiranih ručki - držača za montažu uz WC školjku na zid </t>
  </si>
  <si>
    <t>- "aqua" ispirač, s ispirnom cijevi promjera 25 mm ugrađenom u zid, dužina ispirne cijevi cca 120 cm</t>
  </si>
  <si>
    <t>Dobava i ugradba ljevanoželjeznog "čučavaca".</t>
  </si>
  <si>
    <t>- držač ručnika uz tuš kadu</t>
  </si>
  <si>
    <t>- držač papirnatih ručnika uz umivaonike</t>
  </si>
  <si>
    <t>- držač ručnika uz umivaonike</t>
  </si>
  <si>
    <t>A.10.Dobava, ugradnja i spajanje kabelskog distributivnog ormara (KRO) od 6 vodnih polja izrađenog od armiranog poliestera, kompletiranog sa odgovarajućim NVO osiguračima</t>
  </si>
  <si>
    <t>A.11.Iskop rupe u zemlji III i IV kategorije veličine 100x60x80 cm za postavu montažnog temelja razdjelnika</t>
  </si>
  <si>
    <t xml:space="preserve">kom </t>
  </si>
  <si>
    <t>A.12.Dobava i ugradnja, u predhodno iskopanu rupu, montažnog betonskog temelja za distributivni ormar sa 6 polja</t>
  </si>
  <si>
    <t>Neupotrebljiv materijal i građevinski šut odvesti na gradsko odlagalište udaljeno do 7 km.</t>
  </si>
  <si>
    <t>Pri rušenju dijelova nosive konstrukcije, izradi proboja u nosivim zidovima i sl. obvezno izvršiti odgovarajuća podupiranja.</t>
  </si>
  <si>
    <t>Sve radove izvoditi pažljivo, poštivajući pravila zaštite na radu.</t>
  </si>
  <si>
    <t>Ova zaštita se obračunava u bravarskim radovima.</t>
  </si>
  <si>
    <t>Postolje od opeke je neožbukano.</t>
  </si>
  <si>
    <t>Stavka uključuje rušenje pregradnih zidova od opeke, obostrano ožbukanih.</t>
  </si>
  <si>
    <t>U obračunu rušenja je komplet pregrada sa dvostranom žbukom.</t>
  </si>
  <si>
    <t>- izrada elaborata iskolčenja za objekt dogradnje, u svemu prema "Zakonu o gradnji", elaborat izraditi u šest (6) primjeraka i predati naručitelju</t>
  </si>
  <si>
    <t>Geodetski radovi za objekt dogradnje.</t>
  </si>
  <si>
    <t>- iskolčenje iskopa za temelje objekta koji se dograđuje, uključivo izrada nanosne skele</t>
  </si>
  <si>
    <t>10.8.Dobava i ugradnja plastičnog ormarića na betonski rasvjetni stup uz primjenu odgovarajućeg pričvrsnog materijala te njegovo spajanje. Ormarić je kao GEWISS EUROBLOC 68017 u zaštiti IP66 opremljen uvodnicama za ulaz i izlaz kabela te rastalnim osiguračem od 10 A</t>
  </si>
  <si>
    <t>- krovna ventilacija sa termo relaisima</t>
  </si>
  <si>
    <t>- nosači i vodilice kabela</t>
  </si>
  <si>
    <t>- 40 kom prespojnih gajtana «RJ45-RJ45» duljine 1 m</t>
  </si>
  <si>
    <t>- 30 kom prespojnih gajtana «RJ45-RJ45» duljine 1,5 m</t>
  </si>
  <si>
    <t>- 20 kom prespojnih gajtana «RJ45-RJ45» duljine 0,5 m</t>
  </si>
  <si>
    <t>- 30 kom prespojnih gajtana «RJ45-CRONE» duljine 1 m</t>
  </si>
  <si>
    <t>- 20 kom prespojnih gajtana «RJ45-CRONE» duljine 1,5 m</t>
  </si>
  <si>
    <t>- 15 kom prespojnih gajtana «RJ45-CRONE» duljine 0,5 m</t>
  </si>
  <si>
    <t xml:space="preserve">Ostali materijal: vijci, matice, pribor za označavanje, komplet sa ožičenjem </t>
  </si>
  <si>
    <t>12.11. Dobava, ugradnja te spajanje slobodno stojećeg komunikacijskog serverskog razdjelnika 19 KO  veličine 29U, mjera 800x800x1400 mm opremljenog sa svom potrebnom pasivnom opremom i pričvrsnim elementima:</t>
  </si>
  <si>
    <t>- 1 kom ISDN PATCH panel Cat. 3 50-portni</t>
  </si>
  <si>
    <t>12.12. Dobava i ugradnja pozivnog zvona 24V</t>
  </si>
  <si>
    <t>12.13. Dobava i ugradnja pozivnog podžbuknog tipkala komplet sa kutijom i spajanjem</t>
  </si>
  <si>
    <t>Jedinična cijena podrazumjeva nabavu materijala, prijevoz, skladištenje i manipulaciju materijala na gradilištu, pripremne radove (razmjera krovnih ploha), izradu pokrova , provjeru ispravnosti izvedenih radova, otklanjanje eventualnih nedostataka, te uklanjanje otpadaka i viška materijala sa gradilišta.</t>
  </si>
  <si>
    <t>komplet sa automatskim odzračnim ventilom sa</t>
  </si>
  <si>
    <t>8 članaka ................................................</t>
  </si>
  <si>
    <t>9 članaka ................................................</t>
  </si>
  <si>
    <t>10 članaka ..............................................</t>
  </si>
  <si>
    <t>toplinu, sa priključkom na diferencijalni manometar, dimenzija:</t>
  </si>
  <si>
    <t>Mano-termometar sa skalom 0-6 bara i 0-120oC</t>
  </si>
  <si>
    <t>Izrada odzračne posude,</t>
  </si>
  <si>
    <t>Stavka uključuje i skidanje sljemenjaka sa sljemena ili grebena krovnih ploha koji su položeni u mortu.</t>
  </si>
  <si>
    <t>Crijep za poletvanje pričvršćen čavlima i vezan čeličnom žicom.</t>
  </si>
  <si>
    <t>Letve presjeka 3/5 cm postavljene paralelno sa strehom na osnom razmaku od 33 cm.</t>
  </si>
  <si>
    <t>Obračun po m2 mjereno po kosini krova.</t>
  </si>
  <si>
    <t>Jedinična cijena obuhvaća nabavu materijala, provjeru osnovnih mjera na objektu, izradu radioničkih nacrta, prijevoz, skladištenje i manipulaciju na gradilištu, ugradbu stavki, finalnu montažu okova nakon bojenja stavki (rozete, štitnici, kvake i sl.), ot</t>
  </si>
  <si>
    <t>Poz. 1</t>
  </si>
  <si>
    <t>Čelična jednokrilna puna vrata</t>
  </si>
  <si>
    <t>Vrata imaju cilindar bravu sa ključem za otvaranje izvana, te hvataljku za otvoranje vrata iznutra bez ključa.</t>
  </si>
  <si>
    <t>Stavka obuhvaća sav potrebni materijal i sve elemente za izvedbu do pune funkcionalnosti.</t>
  </si>
  <si>
    <t>Dim. građ. otvora 105/210 cm.</t>
  </si>
  <si>
    <t>Poz. 2</t>
  </si>
  <si>
    <t>Čelična dvokrilna puna vrata</t>
  </si>
  <si>
    <t>8.16.Dobava i ugradnja flurescentnih svjetiljki kao RC LUCE OPTILUX 77 ENS 318 komplet sa fluo. cijevima 3000 K</t>
  </si>
  <si>
    <t>8.17. Dobava i ugradnja flurescentnih svjetiljki kao RC LUCE OPTILUX 77 ENS 418 komplet sa fluo. cijevima 3000 K</t>
  </si>
  <si>
    <t>8.18. Dobava i ugradnja svjetiljki kao TARGETTI CCT 5403 + 4729 2x26 W komplet sa kompakt žaruljama</t>
  </si>
  <si>
    <t>8.19. Dobava i ugradnja svjetiljki kao TARGETTI  ES 52111 2x18 W komplet sa kompakt žaruljama</t>
  </si>
  <si>
    <t>8.20. Dobava i ugradnja svjetiljki kao TARGETTI  ES 52101 2x10 (15) W komplet sa kompakt žaruljama</t>
  </si>
  <si>
    <t xml:space="preserve">8.21.Dobava i ugradnja svjetiljki kao TEP PS 100 u zaštiti IP44 komplet sa žaruljom </t>
  </si>
  <si>
    <t>a) separator tip "IMP-LT" 2,5/4,6/3,1 max 0,95 l/s</t>
  </si>
  <si>
    <t>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</si>
  <si>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 xml:space="preserve"> Asvaltiranje zatrpanog i nabijenog jarka </t>
  </si>
  <si>
    <t>slojem asvalta debljine 5 cm</t>
  </si>
  <si>
    <t>- sigurnosno - nepovratni ventil</t>
  </si>
  <si>
    <t>- flexi cijevi za priključak na instalaciju</t>
  </si>
  <si>
    <t>Dobava i ugradba zidnih hidranata.</t>
  </si>
  <si>
    <t>Stavka uključuje požarni hidrant promjera 50 mm s mlaznicom, 20-metarskim trevira crijevom, kosim ventilom i holender priključkom.</t>
  </si>
  <si>
    <t>e) presjek  30/60</t>
  </si>
  <si>
    <t>Dobava i montaža tipskog odvajača ulja.</t>
  </si>
  <si>
    <t>Obračun po ugrađenom kompletu prema volumenu bojlera.</t>
  </si>
  <si>
    <t>6.</t>
  </si>
  <si>
    <t>7.</t>
  </si>
  <si>
    <t>m2</t>
  </si>
  <si>
    <t>8.</t>
  </si>
  <si>
    <t>Krovopokrivački radovi podrazumjevaju izradu pokrova na krovnim plohama.</t>
  </si>
  <si>
    <t>Materijali od kojih se rade pokrovi moraju odgovarati važećim propisima i standardima.</t>
  </si>
  <si>
    <t>Vrsta pokrova mora odgovarati nagibu krovne plohe.</t>
  </si>
  <si>
    <t>Radovi moraju biti izvedeni stručno, u skladu sa važećim pravilnicima i pravilima struke.</t>
  </si>
  <si>
    <t>Krovopokrivački radovi podrazumjevaju sve radove opisane u pojedinoj stavci uključivši ispitivanje vodonepropusnosti krova po završenim radovima.</t>
  </si>
  <si>
    <t>a) presjek gredica 8/8 cm</t>
  </si>
  <si>
    <t>Dobava materijala i postava letvi.</t>
  </si>
  <si>
    <t>1.6.Razbijanje betonske podloge nakon skidanja estriha te iskop rupe radi izrade šahta. Rupa će biti mjere 70x70x40 cm. Iskopani materijal se odvozi na deponij.</t>
  </si>
  <si>
    <t xml:space="preserve"> 1.7.Isto kao stavka 1.6. samo je rupa dubine 60 cm</t>
  </si>
  <si>
    <t>Poprečno na primarni nosač oslanja se sekundarni nosač, čelična greda od HOP 160/100/5 na razmaku od 215 cm.</t>
  </si>
  <si>
    <t>Tercijarni profili  HOP 60/40/3 poprečno se oslanjaju na sekundarni nosač, u smjeru pada dvostrešne konstrukcije. Postavljaju se na razmaku od 90 cm.</t>
  </si>
  <si>
    <t>Obodne grede se naslanjaju na vertikalno postavljene čelične profile HOP 60/40/3 na razmaku od 90 cm.</t>
  </si>
  <si>
    <t>Vertikalni i krovni  HOP 60/40/3 profili služe kao nosači za aluminijske profile polikarbonatne fasade i krova.</t>
  </si>
  <si>
    <t>Tlocrtna dim. 13,05 x 14,80 m.</t>
  </si>
  <si>
    <t>Isplaniranu površinu treba dobro strojno uvaljati.</t>
  </si>
  <si>
    <t>Iskopima su obuhvaćeni široki iskop za građevinsku jamu, iskop jaraka za trakaste temelje i instalacije, iskop jama za temelje samce i instalacijska okna.</t>
  </si>
  <si>
    <t xml:space="preserve">Iskopani materijal će se dijelom odlagati na privremenu deponiju u krugu gradilišta ili u neposrednoj blizini, na mjestu koje ne ometa odvijanje ostalih radova. </t>
  </si>
  <si>
    <t>Ovaj materijal upotrebljava se za zasipanje građevinskih jama i opće niveliranje terena.</t>
  </si>
  <si>
    <t>Nasipom se obuhvaća zatrpavanje građevinskih jama, nasipanje terena do kota određenih projektom uređenja terena, te izradu kamenih podloga u sastavu podova.</t>
  </si>
  <si>
    <t>Ugradba na strojarnici dizala.</t>
  </si>
  <si>
    <t>Ugradba na kotlovnici</t>
  </si>
  <si>
    <t>Dovratnici,pokrivne letve su od čeličnih profila.</t>
  </si>
  <si>
    <t>Izlaz prema gospodarskom dvorištu</t>
  </si>
  <si>
    <t>Izlaz iz kotlovnice</t>
  </si>
  <si>
    <t>Temelj se izvodi na ojačanje AB ploče</t>
  </si>
  <si>
    <t xml:space="preserve"> veličina postolja 110 x 165 x 25 cm.</t>
  </si>
  <si>
    <t>Cijevni polazni i povratni kolektor sa ormarićem, skupa</t>
  </si>
  <si>
    <t>Dobava i montaža ograde zimskog vrta</t>
  </si>
  <si>
    <t>Visina ograde od gotovog poda 110 cm.</t>
  </si>
  <si>
    <t>- parket (skidanje obračunato posebnom stavkom)</t>
  </si>
  <si>
    <t>- hidroizolacija d = 1 cm</t>
  </si>
  <si>
    <t>b) sastav slojeva:</t>
  </si>
  <si>
    <t>- vinaz ploče (skidanje obračunato posebnom stavkom)</t>
  </si>
  <si>
    <t>Obračun po m2 prema sastavu slojeva:</t>
  </si>
  <si>
    <t xml:space="preserve">10. </t>
  </si>
  <si>
    <t>Aparat za gašenje požara sa suhim prahom tip S-9</t>
  </si>
  <si>
    <t>( jedan u kotlovnici, dva uz spremnik goriva )</t>
  </si>
  <si>
    <t xml:space="preserve">10A. </t>
  </si>
  <si>
    <t>Sanduk s pijeskom i lopatom</t>
  </si>
  <si>
    <t>( u kotlovnici )</t>
  </si>
  <si>
    <t>UKUPNO A+B:</t>
  </si>
  <si>
    <t xml:space="preserve">Klimatizacija i  ventilacija </t>
  </si>
  <si>
    <t xml:space="preserve">  1.        Podstropna dvocijevna kanalska jedinica K-1,</t>
  </si>
  <si>
    <t xml:space="preserve">        proizvod “Ciat”, tip UTA 370/66 sljedećih </t>
  </si>
  <si>
    <t xml:space="preserve">   karakteristika:</t>
  </si>
  <si>
    <t xml:space="preserve">  </t>
  </si>
  <si>
    <t>2500 m³/h</t>
  </si>
  <si>
    <t>25.000 W</t>
  </si>
  <si>
    <t>80 C</t>
  </si>
  <si>
    <t xml:space="preserve">       </t>
  </si>
  <si>
    <t>20 C</t>
  </si>
  <si>
    <t>1.075 l/h</t>
  </si>
  <si>
    <t>Dodatna oprema:</t>
  </si>
  <si>
    <t>- elektromotorni mješajući ventil grijača;</t>
  </si>
  <si>
    <t>kompl.1</t>
  </si>
  <si>
    <t xml:space="preserve"> 2.        Podstropna dvocijevna kanalska jedinica</t>
  </si>
  <si>
    <t xml:space="preserve">        proizvod “Ciat”, tip UTA 295-01 sljedećih </t>
  </si>
  <si>
    <t xml:space="preserve"> 360 m³/h</t>
  </si>
  <si>
    <t>11.000 W</t>
  </si>
  <si>
    <t>488 l/h</t>
  </si>
  <si>
    <t>Toplovodni  grijač zraka s aksijalnim ventilatorom</t>
  </si>
  <si>
    <t xml:space="preserve">        proizvod “Ciat”, tip HELIOTHERME -H2301 sljedećih </t>
  </si>
  <si>
    <t>1125 m³/h</t>
  </si>
  <si>
    <t>7.230 W</t>
  </si>
  <si>
    <t>12 C</t>
  </si>
  <si>
    <t>320 l/h</t>
  </si>
  <si>
    <t xml:space="preserve">- prostorni termostat RTR 7015 </t>
  </si>
  <si>
    <t xml:space="preserve">Odsisni kanalski ventilator O-1, </t>
  </si>
  <si>
    <t>tip VIRTUO 9, proizvod "CIAT",</t>
  </si>
  <si>
    <t>slijedećih karakteristika:</t>
  </si>
  <si>
    <t xml:space="preserve"> 2500 m³/h</t>
  </si>
  <si>
    <t xml:space="preserve"> 320 Pa</t>
  </si>
  <si>
    <t xml:space="preserve">Odsisni kanalski ventilator O-2, </t>
  </si>
  <si>
    <t>tip VIRTUO 7, proizvod "CIAT",</t>
  </si>
  <si>
    <t xml:space="preserve"> 850 m³/h</t>
  </si>
  <si>
    <t xml:space="preserve"> 240 Pa</t>
  </si>
  <si>
    <t xml:space="preserve"> 400 m³/h</t>
  </si>
  <si>
    <t xml:space="preserve"> 280 Pa</t>
  </si>
  <si>
    <t xml:space="preserve"> 13.6. Dobava i ugradnja u zid plastične razvodne kutije sa poklopcem 150x150x50 mm za uvod cijevi iz st. 11.6. u prostoru br. 1</t>
  </si>
  <si>
    <t>Nagib krovnih ploha je 20 stupnjeva, krovište je četverostrešno.</t>
  </si>
  <si>
    <t>- 1 kom HIR.CKR 9800 ND multisw.9/8 IZ</t>
  </si>
  <si>
    <t>Obračun po m2 prema debljini sloja žbuke.</t>
  </si>
  <si>
    <t>a) skidanje vanjske završne ukrasne i podložne žbuke sa zidova pročelja na oba objekta.</t>
  </si>
  <si>
    <t>b) skidanje unutarnje žbuke sa nosivih ili pregradnih zidova koji se ne ruše</t>
  </si>
  <si>
    <t>Debljina žbuke 2 - 3 cm.</t>
  </si>
  <si>
    <t>Rušenje postolja od opeke.</t>
  </si>
  <si>
    <t>Stavka uključuje rušenje postolja - oslonaca za grede krovne konstrukcije u prostoru potkrovlja istočnog objekta.</t>
  </si>
  <si>
    <t>Obračun po m1 ispitanog sustava odvodnje.</t>
  </si>
  <si>
    <t>Krov je dvostrešni, a nosiva krovna konstrukcija sastoji se od drvenih greda. Sistem dvostruke visulje.</t>
  </si>
  <si>
    <t>Konstrukcija zgrade su betonski zidovi i armiranobetonska krovna ploča.</t>
  </si>
  <si>
    <t>BGP objekta iznosi 325 m2.</t>
  </si>
  <si>
    <t>BGP objekta iznosi 250 m2.</t>
  </si>
  <si>
    <t>BGP objekta iznosi 24 m2.</t>
  </si>
  <si>
    <t>Tlocrtna brutto površina iznosi 208 m2.</t>
  </si>
  <si>
    <t>Rušenje i demontaža dijela upravne zgrade (br.1)</t>
  </si>
  <si>
    <t>Opšav parapeta od pocinčanog čeličnog lima debljine 0,6 mm.</t>
  </si>
  <si>
    <t xml:space="preserve">9.9.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</si>
  <si>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9.10. Dobava svog potrebnog materijala – čelične </t>
  </si>
  <si>
    <t>- PK 200</t>
  </si>
  <si>
    <t>- 2 m plastičnih kanalica</t>
  </si>
  <si>
    <t>6.2. Isto kao st. 6.1. samo sa slijedećim materijalom:</t>
  </si>
  <si>
    <t xml:space="preserve">- 13,5 m PP00-Y 4x1,5 mm2  </t>
  </si>
  <si>
    <t>6.3. Isto kao st. 6.1. samo za priključak plamenika i uređaja za održavanje tlaka ,sa slijedećim materijalom:</t>
  </si>
  <si>
    <t xml:space="preserve">- 8,5 m PP00-Y 5x1,5 mm2  </t>
  </si>
  <si>
    <t>- držač toalet papira uz WC školjku</t>
  </si>
  <si>
    <t>- držač - posuda za tekući sapun, uz umivaonike</t>
  </si>
  <si>
    <t>- držač sapuna uz tuš kade</t>
  </si>
  <si>
    <t>- držač šampona uz tuš kade</t>
  </si>
  <si>
    <t>Stavka uključuje montažu komplet sa svim nužnim pričvrsnim materijalom.</t>
  </si>
  <si>
    <t>Obračun po m3 prema presjeku jarka i kategoriji tla.</t>
  </si>
  <si>
    <t>- 5 kom sign. svjet. – crvena na vrat. razdjelnika</t>
  </si>
  <si>
    <t>- 7 kom sklopka 4G10-51U - na vrat. razdjelnika</t>
  </si>
  <si>
    <t>- 2 kom sklopka 4G10-90U - na vrat. razdjelnika</t>
  </si>
  <si>
    <t>- 1 kom sklopka C60H 16B/3</t>
  </si>
  <si>
    <t>- 1 kom sklopka C60H 16B/1</t>
  </si>
  <si>
    <t>- 4 kom sklopka C60H 10B/1</t>
  </si>
  <si>
    <t>- 1 kom sklopka C60H 4B/1</t>
  </si>
  <si>
    <t>- 1 kom sklopka C60H 6B/1</t>
  </si>
  <si>
    <t>- 2 kom sklopka C60H 6C/1</t>
  </si>
  <si>
    <t>- 1 kom sklopka C60H 6C/3</t>
  </si>
  <si>
    <t>- 3 kom sklopka C60H 4C/3</t>
  </si>
  <si>
    <t>- 7 kom relais 4A, 24V AC, 1NO</t>
  </si>
  <si>
    <t>- 5 kom motorne sklopke kao 11MC9, 220V</t>
  </si>
  <si>
    <t>- 5 kom relais preopterećenja</t>
  </si>
  <si>
    <t>Slijedeću opremu isporućuje izvodit. stroj. instalacija:</t>
  </si>
  <si>
    <t xml:space="preserve"> -    1 kom transformator 220/24V, 100VA</t>
  </si>
  <si>
    <t xml:space="preserve"> prag na sudarima različitih vrsta podova</t>
  </si>
  <si>
    <t>izolacijom debljine 40 mm, sa završnim slojem aluminijskog</t>
  </si>
  <si>
    <t>lima, komplet s postoljem</t>
  </si>
  <si>
    <t>Toplovodni sabirnik izrađen iz crne bešavne cijevi</t>
  </si>
  <si>
    <t>dimenzija NO 80x400 mm, sa šest priključaka</t>
  </si>
  <si>
    <t>(1xNO65, 1xNO40, 3xNO32, 1xNO20), izoliran</t>
  </si>
  <si>
    <t xml:space="preserve"> 6. INSTALACIJA EMP KOTLOVNICE</t>
  </si>
  <si>
    <t xml:space="preserve">- 15 m LiyCy 3x0,6 mm  </t>
  </si>
  <si>
    <t>- 4 m plastičnih kanalica</t>
  </si>
  <si>
    <t>7.2.. Isto kao st. 7.1. samo serijskih prekidača</t>
  </si>
  <si>
    <t>7.3. Isto kao st. 7.1. samo izmjeničnih prekidača</t>
  </si>
  <si>
    <t>7.4. Isto kao st. 7.1. samo križnih prekidača</t>
  </si>
  <si>
    <t xml:space="preserve">7.5. Isto kao st. 7.1. samo modularna kutija sa tri prekidača </t>
  </si>
  <si>
    <t>7.6. Isto kao st. 7.1. samo prekidač 16 A sa signalnom svjetiljkom (za EGV)</t>
  </si>
  <si>
    <t>7.7. Dobava i ugradnja nadžbuknih običnih rasvjetnih prekidača 10 A u zaštiti IP 44 .</t>
  </si>
  <si>
    <t>7.8. Dobava i ugradnja nadžbuknih serijskih rasvjetnih prekidača 10 A u zaštiti IP 44 .</t>
  </si>
  <si>
    <t>7.9. Dobava i ugradnja nadžbuknih izmjeničnih rasvjetnih prekidača 10 A u zaštiti IP 44 .</t>
  </si>
  <si>
    <t xml:space="preserve"> 7.10.Dobava i ugradnja podžbuknih šuko utičnica 16 A kao GEWISS u odgovarajućoj boji (za ND i OD) komplet sa razvodnom kutijom i izradom rupe u zidu za ugradnju.</t>
  </si>
  <si>
    <t xml:space="preserve">7.11.Isto kao st. 7.10. samo modularna kutija sa dvije utičnice </t>
  </si>
  <si>
    <t xml:space="preserve">7.12.Isto kao st. 7.10. samo modularna kutija sa tri utičnice </t>
  </si>
  <si>
    <t xml:space="preserve">7.13.Isto kao st. 7.10. samo utičnica sa poklopcem </t>
  </si>
  <si>
    <t>Predvidjeti sav potreban okov, kvaku s štitnikom, cilindar bravu s kompletom ključeva, uređaj za samozatvaranje vrata, te gumeni odbojnik za postavu na pod iza vrata.</t>
  </si>
  <si>
    <t>SHEMA 9</t>
  </si>
  <si>
    <t xml:space="preserve">Zidarski otvor 226/150 cm                                                                  </t>
  </si>
  <si>
    <t>SHEMA 10</t>
  </si>
  <si>
    <t>Zemlju treba fino isplanirati 5 cm iznad projektirane kote zbog očekivanog slijeganja nasipa.</t>
  </si>
  <si>
    <t>Isplanirane površine moraju biti ravne sa dopuštenim mjestimičnim odstupanjem od ravnine + - 3 cm.</t>
  </si>
  <si>
    <t xml:space="preserve">14.6. Dobava materijala te izrada spojnih vodova od Fe-Zn 30x4 mm trake od mjernog spoja do uzemljivača uz spajanje sa armaturom, prosječne duljine 4,5 m  sa izradom mjernih spojeva. Komplet sa spojnicama koje nakon pritezanaja zaliti vrućim bitumenom i ostalim sitnim standardnim materijalom. </t>
  </si>
  <si>
    <t>Dobava kamene frakcije tip "0" i izrada posteljice prije polaganja cijevi u instalacijski jarak, te zasipanje položenih cijevi istim materijalom.</t>
  </si>
  <si>
    <t>Obračun po m3 nasutog prostora.</t>
  </si>
  <si>
    <t>Debljina 3 cm,širina 18 cm.</t>
  </si>
  <si>
    <t>Dobava i ugradnja unutrašnjih kamenih klupčica</t>
  </si>
  <si>
    <t>Krila vrata su  od sendviča čeličnog lima i protupožarnom izolacijskom ispunom debljine 5 cm.</t>
  </si>
  <si>
    <t>NO 32 ..........................................</t>
  </si>
  <si>
    <t>8.10.Dobava i ugradnja fluorescentnih panik svjetiljki, komplet sa FC 8W za 3 sata autonomije kao THORN EXB 96004996 IP65</t>
  </si>
  <si>
    <t>8.11.Dobava i ugradnja svjetiljki za ugradnju iznad ogledala u sanit. čvoru ESEDRA GLOBAL 335604 F% komplet sa kompakt žaruljom od 13 W.</t>
  </si>
  <si>
    <t>Vrata u protupožarnoj izvedbi T-90.</t>
  </si>
  <si>
    <t>A.14. Snimanje i izrada katastra položenog energetskog kabela te  predaja investitoru</t>
  </si>
  <si>
    <t>Utovar i odvoz viška materijala iz iskopa.</t>
  </si>
  <si>
    <t>Debljina sloja 30 cm.</t>
  </si>
  <si>
    <t>10.10.Dobava materijala te izrada instalacije priključka svjetiljke na betonskom stupu. Kabel PP-Y 3x2,5 mm2 je duljine 6,5 m i polaže se po stupu uz primjenu odgovarajućih obujmica. Sve komplet sa spajanjem na ormariću i u svjetiljki</t>
  </si>
  <si>
    <t xml:space="preserve">Zidarski otvor 142/135 cm                                                                  </t>
  </si>
  <si>
    <t>SHEMA 4</t>
  </si>
  <si>
    <t xml:space="preserve">Zidarski otvor 166/80 cm                                                                  </t>
  </si>
  <si>
    <t>SHEMA 5</t>
  </si>
  <si>
    <t xml:space="preserve">Oba krila su otklopno zaokretna. </t>
  </si>
  <si>
    <t xml:space="preserve">Jednokrilni prozor izrađen od PVC profila sa ostakljenjem izolirajućim staklom 4+12+4 mm. </t>
  </si>
  <si>
    <t>Dvokrilni prozor izrađen od PVC profila osaatkljen izolirajućim staklom 4+12+4 mm.</t>
  </si>
  <si>
    <t>Unutrašnje staklo je ornament . Krilo je otklopno zaokretno.</t>
  </si>
  <si>
    <t>SHEMA 6</t>
  </si>
  <si>
    <t>Krilo je fiksno.</t>
  </si>
  <si>
    <t>Ispitivanje instalacije na probni pritisak od 10 bara u trajanju od najmanje 2 sata.</t>
  </si>
  <si>
    <t>Obračun po m1 ugrađenih i ispitanih cijevi.</t>
  </si>
  <si>
    <t>Čišćenje i ispiranje postavljenog cjevovoda nakon kompletno dovršenih radova.</t>
  </si>
  <si>
    <t>Ispiranje se vrši dok se na ispustima ne pojavi čista voda.</t>
  </si>
  <si>
    <t>Ispiranje vršiti čistom vodom i to s brzinom vode najmanje 1,5 m/s.</t>
  </si>
  <si>
    <t>Obračun po m1 ispranog cjevovoda.</t>
  </si>
  <si>
    <t>c) iznad uvaljanog tamponskog sloja, podloga debljine 8,0 cm, na uređenju okoliša - podloga prije asfaltiranja,</t>
  </si>
  <si>
    <t xml:space="preserve"> </t>
  </si>
  <si>
    <t>8.12.Dobava i ugradnja svjetiljki (kao NLS 60) sa plavim sjenilom (staklom) za noćno svjetlo i ugradnju na plafon sa  žaruljom od 15W.</t>
  </si>
  <si>
    <t>Voda ostaje u cjevovodu 24 sata.</t>
  </si>
  <si>
    <t>Dezinfekcija je uspješna ako analizirani uzorak dade zadovoljavajući laboratorijski rezultat.</t>
  </si>
  <si>
    <t>Obračun po m1 dezinficiranog cjevovoda.</t>
  </si>
  <si>
    <t>Laboratorijsko ispitivanje kvalitete vode.</t>
  </si>
  <si>
    <t>Stavka uključuje uzimanje potrebnog broja uzoraka na točečim mjestima, te laboratorijsku analizu vode i ishođenje atesta o ispravnosti vode za piće od ovlaštene institucije.</t>
  </si>
  <si>
    <t>Nasip se izvodi iza postavljenog kamenog zida.</t>
  </si>
  <si>
    <t>Dimenzije iskopa dane su projektom.</t>
  </si>
  <si>
    <t>Vanjska jednokrilna vrata izrađena od PVC profila.</t>
  </si>
  <si>
    <t>Zidarski otvor 114/245 cm.</t>
  </si>
  <si>
    <t>33.</t>
  </si>
  <si>
    <t>SHEMA 24a</t>
  </si>
  <si>
    <t>Vanjska jednokrilna vrata s ostakljenim nadsvjetlom, izrađena od PVC profila.</t>
  </si>
  <si>
    <t>Nadsvjetlo je fiksno, ostakljeno "Securit" staklom debljine 1 cm.</t>
  </si>
  <si>
    <t>Zidarski otvor 100/250 cm.</t>
  </si>
  <si>
    <t>34.</t>
  </si>
  <si>
    <t>SHEMA 25</t>
  </si>
  <si>
    <t>Unutarnja dvokrilna vrata s fiksnim nadsvjetlom, izrađena od PVC profila.</t>
  </si>
  <si>
    <t>Zidarski otvor 200/300 cm.</t>
  </si>
  <si>
    <t>35.</t>
  </si>
  <si>
    <t>SHEMA 25A</t>
  </si>
  <si>
    <t>U svemu kao stavka 25, razlika je što su vrata bez nadsvjetla.</t>
  </si>
  <si>
    <t>36.</t>
  </si>
  <si>
    <t>SHEMA 26</t>
  </si>
  <si>
    <t>Dvokrilna vrata izrađena od PVC profila, ostakljena izolirajućim staklom 4+12+4 mm.</t>
  </si>
  <si>
    <t>Zidarski otvor 150/218 cm.</t>
  </si>
  <si>
    <t>Pragovi se polažu u cementni mort M-100, plastične konzistencije, pripravljen u omjeru 1:3.</t>
  </si>
  <si>
    <t>Krajevi pragova se prije polaganja oblikuju prema profilaciji dovratnika.</t>
  </si>
  <si>
    <t>Obračun po m1 prema presjeku praga.</t>
  </si>
  <si>
    <t>- vidljive površine praga polirane</t>
  </si>
  <si>
    <t>- presjek praga 10/4 cm</t>
  </si>
  <si>
    <t>Spoj kamenih elemenata sa ostalim elementima gdje je to nužno brtvi se trajno-elastičnim kitom u odgovarajućom tonu.</t>
  </si>
  <si>
    <t>Obračun po komadu ugrađenih podnih sifonskih rešetki, a prema promjeru.</t>
  </si>
  <si>
    <t>a) ND 75</t>
  </si>
  <si>
    <t>b) ND 50</t>
  </si>
  <si>
    <t>Dobava i ugradba tipske odzračne kape.</t>
  </si>
  <si>
    <t>Postava na vrhu odvodne vertikale.</t>
  </si>
  <si>
    <t>Kapu izraditi od pocinčanog čeličnog lima debljine 0,6 mm, te ugraditi na odvodne vertikale iznad pokrova.</t>
  </si>
  <si>
    <t xml:space="preserve">6.6.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</si>
  <si>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7. PREKIDAČI I UTIČNICE </t>
  </si>
  <si>
    <t>Oplata u koju se ugrađuje beton mora odgovarati mjerama, obliku i dimenzijama iz projekta., mora biti dovoljno čvrsta tako da bez pomjeranja i izobličenja izdrži pritisak betonske mase i vibracija pri strojnoj ugradbi betona.</t>
  </si>
  <si>
    <t>Strojni iskop jarkova za instalacije.</t>
  </si>
  <si>
    <t>10.17. Izrada instalacije za ugradnju fotosenzora:</t>
  </si>
  <si>
    <t>- fotosenzor (kao Moeller)</t>
  </si>
  <si>
    <t xml:space="preserve">Nasipanje vanjskog terena do kote predviđene projektom vršiti materijalom IV kategorije sa privremene deponije sa nabijanjem slojeva. </t>
  </si>
  <si>
    <t>Materijali za ugradbu kamena (mortovi, ljepila i metalne spone) moraju odgovarati važećim propisima i standardima.</t>
  </si>
  <si>
    <t>Kao referentni kamen za ovaj projekt određuje se:</t>
  </si>
  <si>
    <t>rekristalizirani organcgeni vapnenac biomikrit naziva DOLIT, nalazište Dolac Donji, sa slj. svojstvima:</t>
  </si>
  <si>
    <t>- čvrstoća na pritisak u suhom stanju (srednja) 111,1 MN/m2</t>
  </si>
  <si>
    <t>- prostorna masa - 2691 kg/m3</t>
  </si>
  <si>
    <t>- upijanje vode - 0,2 %</t>
  </si>
  <si>
    <t>- poroznost - 0,6</t>
  </si>
  <si>
    <t>- otpornost na habanje (Bohme) - 13,4</t>
  </si>
  <si>
    <t>- otporan na mraz</t>
  </si>
  <si>
    <t>- čvrstoća na savijanje (srednja) - 11,2 MN/m2</t>
  </si>
  <si>
    <t xml:space="preserve"> - dobave i ugradbe:</t>
  </si>
  <si>
    <t>Instalacija centralnog grijanja</t>
  </si>
  <si>
    <t xml:space="preserve">Tlačno lijevani aluminijski radijatori, tip MODEX eko 600/80, </t>
  </si>
  <si>
    <t>proizvod "ALUKAL", komplet sa čepovima i redukcijama,</t>
  </si>
  <si>
    <t>sa slijedećim brojem članaka:</t>
  </si>
  <si>
    <t>4 članka ..................................................</t>
  </si>
  <si>
    <t>5 članka ..................................................</t>
  </si>
  <si>
    <t>7 članaka ................................................</t>
  </si>
  <si>
    <t>2.1 Dobava, ugradnja te spajanje kabelskog voda PP00 4x35 mm2 + uže Cu 35 mm2 od KRO do GRO-MO kroz zemlju i predhodno ugrađene PHDE cijevi.  Ovom stavkom su predviđeni i svi potrebni radovi oko spajanja i obilježavanja kabela.</t>
  </si>
  <si>
    <t>Kompletirati okovom, kvakom i štitnikom, cilindar bravom s kompletom ključeva, uređajem za samozatvaranje, uređajem za fiksiranje jednog krila u pod i strop, te gumenim odbojnicima.</t>
  </si>
  <si>
    <t>Kompletirati okovom, kvakom i štitnikom, cilindar bravom s kompletom ključeva, uređajem za samozatvaranje, te gumenim odbojnicima.</t>
  </si>
  <si>
    <t>9.1.Dobava, transport,  ugradnja i spajanje diesel električkog postrojenja za automatsko rezervno napajanje trošila kao KONČAR SP-Q30.A1 snage 31/34 kVA opremljenim vodom hlađenim motorom brzine 1500 min-1 i kompletiranim sa svom standardnom opremom.</t>
  </si>
  <si>
    <t>Postrojenje treba opremiti dodatnim elementima:</t>
  </si>
  <si>
    <t>mesinganom čahurom</t>
  </si>
  <si>
    <t>Mesingane natpisne pločice na ventilima, strelice</t>
  </si>
  <si>
    <t>i oznake kretanja medija – izrada prema zahtjevu</t>
  </si>
  <si>
    <t>5.7. Isto kao stavka 5.5. samo za instalaciju u garaži i kotlovnici koja se izvodi nadžbukno na odstojnim obujmicama.</t>
  </si>
  <si>
    <t>-  8 m  PP-Y 5x2,5 mm2</t>
  </si>
  <si>
    <t>5.8. Isto kao stavka 5.5. samo za instalaciju priključka isklopnika pred agregatnicom i pred kotlovnicom koja se izvodi nadžbukno na odstojnim obujmicama.</t>
  </si>
  <si>
    <t>- 5 m PP-Y 3x1,5 mm2</t>
  </si>
  <si>
    <t>5.9.  Isto kao stavka 5.5. samo za instalaciju 24 V u garaži koja se izvodi nadžbukno na odstojnim obujmicama.</t>
  </si>
  <si>
    <t>-  5 m  PP-Y 2x2,5 mm2</t>
  </si>
  <si>
    <t>-  2 m  CS 20</t>
  </si>
  <si>
    <t xml:space="preserve"> 5.10. Dobava materijala te izrada instalacije</t>
  </si>
  <si>
    <t xml:space="preserve">  izjednačenja potencijala. Po jednoj kupaoni će se ugraditi slijedeći materijal:</t>
  </si>
  <si>
    <t>-  1 kom. kutija PS sa sabirnicom i poklopcem</t>
  </si>
  <si>
    <t>-  6 m voda P-Y 1x2,5 mm2</t>
  </si>
  <si>
    <t>-  9 m voda P-Y 1x6 mm2</t>
  </si>
  <si>
    <t>-  12 m inst.cijevi CS20</t>
  </si>
  <si>
    <t>Komplet sa obujmicama za cijevi, potrebnim štemanjem te spajanjem na glavni razdjelnik.</t>
  </si>
  <si>
    <t>5.18.Dobava i ugradnja kabelskih limenih staza PK 200 komplet sa djelovima za spajanje, učvrščenje i skretanje</t>
  </si>
  <si>
    <t>Obračun po komadu prema promjeru vertikale na koju se navlači kapa.</t>
  </si>
  <si>
    <t>a) kapa promjera 100 mm</t>
  </si>
  <si>
    <t>a) veličine 30 x 30 cm</t>
  </si>
  <si>
    <t>Razni sitni montažni, pričvrsni i brtveni materijal.</t>
  </si>
  <si>
    <t>Obračun po m1 postavljenih cijevi.</t>
  </si>
  <si>
    <t>Cijevi spajane međusobno naglavcima s gumenim prstenom, uključivo potrebni pričvrsni materijal.</t>
  </si>
  <si>
    <t>a) ND 160</t>
  </si>
  <si>
    <t>Fazonski komadi tipa "RDS" za montažu u beton.</t>
  </si>
  <si>
    <t>Duljina fazonskih komada 200 mm.</t>
  </si>
  <si>
    <t>Obračun po m1.</t>
  </si>
  <si>
    <t>Obračun po komadu.</t>
  </si>
  <si>
    <t>a) NO 20</t>
  </si>
  <si>
    <t>a) za dubinu ugradnje 1,20 mm</t>
  </si>
  <si>
    <t>Obračun po uzetom i ispitanom uzorku.</t>
  </si>
  <si>
    <t>Ishođenje atesta - dokaza ispravnosti za vanjsku hidrantsku mrežu.</t>
  </si>
  <si>
    <t>Cijevi se polažu na prethodno pripremljenu i dobro zbijenu podlogu i posteljicu.</t>
  </si>
  <si>
    <t>---</t>
  </si>
  <si>
    <t>Predviđa se uzimanje uzoraka na 1/2 točečih mjesta.</t>
  </si>
  <si>
    <t>U objektu ima 30 točečih mjesta (umivaonici i kade).</t>
  </si>
  <si>
    <t>c) ND 110</t>
  </si>
  <si>
    <t>"Bijeli strop" je roštiljna lakobetonska ploča debljine 15 cm i težine 130 kg/m2.</t>
  </si>
  <si>
    <t>Konstrukcija se sastoji od AB gredica postavljenih na osnom razmaku 65 cm, sa ispunom između gredica blokovima od plinobetona ("YTONG").</t>
  </si>
  <si>
    <t>Između 4-6 redova plinoblokova izvodi se poprečno AB rebro (okomito na gredice).</t>
  </si>
  <si>
    <t>Nakon postavljanja gredica, plinoblokova, poprečnih rebara i vijenaca pristupa se monolitizaciji sitnozrnim betonom.</t>
  </si>
  <si>
    <t>Osnovni materijal za izradu bravarskih radova su čelični limovi, čelične šipke, čelične bešavne cijevi i čelični profili.</t>
  </si>
  <si>
    <t>Čelik mora odgovarati standardu HRN C.BO.500 i C.BO.501.</t>
  </si>
  <si>
    <t>8.3. Isto kao st. 8.1. samo svjetiljke kao THORN PUNCH ALU 236 komplet sa odgovarajućim cijevima 3000K</t>
  </si>
  <si>
    <t>8.4. Isto kao st. 8.1. samo svjetiljke kao THORN CLUB 2D 16W komplet sa odgovarajućim kompakt žaruljama</t>
  </si>
  <si>
    <t>8.5. Isto kao st. 8.1. samo svjetiljke kao THORN CLUB 2D 28 W komplet sa odgovarajućim kompakt žaruljama</t>
  </si>
  <si>
    <t>Termometar sa skalom 0-120oC, komplet sa</t>
  </si>
  <si>
    <t>Oplata za otvore, prodore i šliceve postavlja se na mjesta definirana arhitektonsko-građevinskim nacrtima i nacrtima instalacija.</t>
  </si>
  <si>
    <t>Drvena oplata mora prije ugradbe betona biti premazana sredstvom za obradu oplata.</t>
  </si>
  <si>
    <t>Čelična oplata prije ugradbe betona mora biti premazana sredstvom za obradu oplate.</t>
  </si>
  <si>
    <t>Oplate moraju biti konstruirane tako da pri demontaži oplata ne dolazi do oštećenja betona.</t>
  </si>
  <si>
    <t>Zidarski otvor 166/233 cm.</t>
  </si>
  <si>
    <t>32.</t>
  </si>
  <si>
    <t>SHEMA 24</t>
  </si>
  <si>
    <t>Krilo je zaokretno i ostakljeno "Securit" staklom debljine 1 cm.</t>
  </si>
  <si>
    <t>Ugradba je suhomontažna iz razloga da se osigura kvalitetno provjetravanje krovne konstrukcije.</t>
  </si>
  <si>
    <t>Obračun po m1, za greben mjereno po kosini.</t>
  </si>
  <si>
    <t>Strojno betoniranje sloja podložnog betona ispod temelja.</t>
  </si>
  <si>
    <t>Beton MB-15.</t>
  </si>
  <si>
    <t>Obračun po m3 prema debljini sloja.</t>
  </si>
  <si>
    <t>m3</t>
  </si>
  <si>
    <t>Strojno betoniranje temeljnih traka.</t>
  </si>
  <si>
    <t>Betoniranje u dašćanoj oplati.</t>
  </si>
  <si>
    <t>Stavka uključuje beton i oplatu, armatura se obračunava posebno.</t>
  </si>
  <si>
    <t>Obračun po m3 prema presjeku temelja.</t>
  </si>
  <si>
    <t>Strojno betoniranje temeljnih greda.</t>
  </si>
  <si>
    <t>Beton MB-30.</t>
  </si>
  <si>
    <t xml:space="preserve">1.17. Iskop jarka u zemlji III i IV kat. zemljišta,  širine 70 cm i dubine uz budući zdenac 50 cm a uz potporni zid (s unutarnje strane) 150 cm. Prije polaganja cijevi, dno jarka treba poravnati. Zatrpavanje jarka u slojevima uz strojno nabijanje. Najprije  se jarak zasipa sitnim materijalom a nakon toga ostatkom. Višak materijala se odvozi na deponij </t>
  </si>
  <si>
    <t>Dobava i ugradba tipskih obujmica za montažu kanalizacijskih cijevi.</t>
  </si>
  <si>
    <t>Obujmice s gumenim uloškom, te nastavkom za sidrenje u nosivu konstrukciju.</t>
  </si>
  <si>
    <t>Osni razmak između gredica je 58 cm, a svijetli razmak 50 cm.</t>
  </si>
  <si>
    <t>je prema DIN 6608. Uz spremnik isporučiti slijedeće:</t>
  </si>
  <si>
    <t>- priključak za dovod goriva NO 20</t>
  </si>
  <si>
    <t>- priključak za povrat goriva NO 20</t>
  </si>
  <si>
    <t>- priključak za pražnjenje NO 20</t>
  </si>
  <si>
    <t>- priključak za punjenje NO 80</t>
  </si>
  <si>
    <t>Rezervoar je potrebno obojiti dvostrukim premazom minija,</t>
  </si>
  <si>
    <t>te izolirati peteroslojnim slojem bitumena i četveroslojnim</t>
  </si>
  <si>
    <t xml:space="preserve">4.1.Dobava i polaganje kabela od GRO-MO  do svih razdjelnika i DEA. Kabeli se polažu kroz HPDE cijevi a po vertikali kroz CS instalacijske cijevi u betonske zidove. Komplet sa spajanjima u svim razdjelnicima. </t>
  </si>
  <si>
    <t>1.1.Iskop jarka u zemlji III i IV kat. zemljišta, pri vrhu širine 50, pri dnu 40 i dubine 80 cm. Prije polaganja kabela,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kanala.</t>
  </si>
  <si>
    <t>1.2.Dobava, doprema i zasipanje te nabijanje ispod i iznad kabela i uzemljivača - ilovače u dva sloja od po 10 cm.</t>
  </si>
  <si>
    <t>1.3.Štemanje niše u betonskom zidu za razdjelnike. Niša je prosječne veličine: 400x750x120 mm</t>
  </si>
  <si>
    <t xml:space="preserve">1.4.Štemanje žljebova u betonskom zidu mjera </t>
  </si>
  <si>
    <t> 6x4 cm</t>
  </si>
  <si>
    <t> 11x7 cm</t>
  </si>
  <si>
    <t> 27x7 cm</t>
  </si>
  <si>
    <t>Demontirati komplet opšav s nosačima od plocnog željeza, te podložnom ljepenkom.</t>
  </si>
  <si>
    <t>Izolacijski slojevi se sastoje od:</t>
  </si>
  <si>
    <t>- parne brane-bitumenska traka debljine 4 mm</t>
  </si>
  <si>
    <t>- toplinske izolacije debljine 6 cm</t>
  </si>
  <si>
    <t>- hidroizolacije od 2 varene bitumenske trake debljine po 4 mm</t>
  </si>
  <si>
    <t>- hidroizolacije holkela od dvije varene bitumenske trake debljine po 4 mm, visine 33 cm</t>
  </si>
  <si>
    <t>Obračun po m2</t>
  </si>
  <si>
    <t>Strojno betoniranje AB nosača i nadvoja pravokutnog presjeka u trostranoj glatkoj oplati.</t>
  </si>
  <si>
    <t xml:space="preserve">Obračun po m3 </t>
  </si>
  <si>
    <t>Stanje u prostorijama u kojima se postavljaju podne obloge, odnosno podloga i materijal koji se upotrebljava pri postavljanju, te način na koji se obloga postavlja, moraju odgovarati važećim standardima.</t>
  </si>
  <si>
    <t>Podloga prije postave obloge mora biti čista, suha i glatka, bez ikakvih neravnina.</t>
  </si>
  <si>
    <t>Vrši se s 30 grama čistog klora na 1 m3 vode.</t>
  </si>
  <si>
    <t xml:space="preserve"> Prozori  tipa "krilo na krilo", ostakljenje staklom debljine 4 mm, drvena unutarnja prozorska klupčica</t>
  </si>
  <si>
    <t>Za silaz u okno ugrađuju se čelične stupaljke (penjalice) na međusobnom razmaku od 30 cm.</t>
  </si>
  <si>
    <t>Prva stupaljka se montira 70 cm ispod terena.</t>
  </si>
  <si>
    <t>Bravarski radovi obuhvaćaju izradu nosivih čeličnih konstrukcija, izradu zaštitnih rešetki i žaluzina, izradu ograda i rukohvata, izradu penjalica, izradu vrata i prozora, te izradu ostalih bravarskih elemenata.</t>
  </si>
  <si>
    <t>Izrada bravarije može početi tek kad projektant prihvati i ovjeri radioničke nacrte.</t>
  </si>
  <si>
    <t>- II SEKCIJA osigurane dobave</t>
  </si>
  <si>
    <t>- 13 kom sklopka C60H 10C/1</t>
  </si>
  <si>
    <t>- 18 kom sklopka C60H 16C/1</t>
  </si>
  <si>
    <t xml:space="preserve">- 1kom  osigurač kao IF 16A 1P </t>
  </si>
  <si>
    <t>3.7. Dobava svog potrebnog materijala te izrada i montaža ugradnog razdjelnika RP2/1.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</si>
  <si>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- 10 kom sklopka C60H 16C/1</t>
  </si>
  <si>
    <t>3.8. Dobava svog potrebnog materijala te izrada i montaža ugradnog razdjelnika RP2.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</si>
  <si>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 kom str.dif.sklopka kao RCCB 40 4P 300 Ma</t>
  </si>
  <si>
    <t>- 10 kom sklopka C60H 10C/1</t>
  </si>
  <si>
    <t>- 7 kom sklopka C60H 10C/1</t>
  </si>
  <si>
    <t xml:space="preserve">- 10 kom sklopka C60H 16C/1 </t>
  </si>
  <si>
    <t>1.18.Iskop rupe u zemljištu III i IV kat. veličine 80x80x80 cm za ugradnju montažnog zdenca. Nakon ugradnje zdenca i cijevi izvršiti zatrpavanje i nabijanje materijala oko zdenca te odvoz viška materijala na gradski deponij.</t>
  </si>
  <si>
    <t xml:space="preserve"> 1.19. Dobava i ugradnja montažnog telefonskog zdenca tipa D0 (60x60x60 cm) uz predhodno osiguranje odvodnje i obradu priključka cijevi.  Zdenac opremiti lakim poklopcem (15 kN?)</t>
  </si>
  <si>
    <t xml:space="preserve">1. </t>
  </si>
  <si>
    <t>Instalacija centralnog grijanja …......…….….............</t>
  </si>
  <si>
    <t xml:space="preserve">2. </t>
  </si>
  <si>
    <t>Kotlovnica sa gospodarstvom ulja za loženje ........</t>
  </si>
  <si>
    <t xml:space="preserve">3. </t>
  </si>
  <si>
    <t>Klimatizacija i  ventilacija …………….……....……....</t>
  </si>
  <si>
    <t xml:space="preserve">4.    </t>
  </si>
  <si>
    <t>Automatska regulacija i upravljanje .........................</t>
  </si>
  <si>
    <t>SVEUKUPNO:</t>
  </si>
  <si>
    <t>Tlo je II - V kategorije.</t>
  </si>
  <si>
    <t>Jedinična cijena obuhvaća nabavu materijala, provjeru osnovnih mjera na objektu, izradu radioničkih nacrta, prijevoz, skladištenje i manipulaciju na gradilištu, ugradbu stavki, brtvljenje spoja sa nosivom konstrukcijom trajno-elastičnim kitom, finalnu montažu okova (rozete, štitnici, kvake i sl.), otklanjanje nedostataka i čišćenje otpadaka nastalih pri izvođenju PVC stolarskih radova.</t>
  </si>
  <si>
    <t>13.7. Dobava i ugradnja u bet. zid cijevi CS 40 za buduću ugradnju radi antenskih vodova od 1. kata do krova. Prosječna duljina cijevi je 14 m. Sve komplet</t>
  </si>
  <si>
    <t>sa potrebnim štemanjem žljeba u bet. zidu.</t>
  </si>
  <si>
    <t xml:space="preserve">Strojno betoniranje AB nosača - krovni vijenac </t>
  </si>
  <si>
    <t>Dobava materijala i  nasipanje unutrašnjeg vrta stacionara   humusnom zemljom.</t>
  </si>
  <si>
    <t>Pri ugradbi betona ne smije doći do segregacije betona ni do promjene drugih svojstva betona.</t>
  </si>
  <si>
    <t>10.13. Dobava materijala te izrada instalacije za napajanje svjetiljki vodovima PP-Y 3x2,5 mm2 (svj. na pročelju) koji se polaže na predviđene kabelske trase i u instalacijske cijevi. Ukupno se polaže:</t>
  </si>
  <si>
    <t>- PP-Y 3x2,5 mm2</t>
  </si>
  <si>
    <t>- CS 20</t>
  </si>
  <si>
    <t>10.14. Isto kao st. 10.13. samo kabela PP00-Y 5x2,5 mm2 (svj. u nadstrešnici) koji se polaže kroz instalacijske cijevi i na obujmicama. Ukupno se polaže:</t>
  </si>
  <si>
    <t>- PP00-Y 5x2,5 mm2</t>
  </si>
  <si>
    <t>- CS 25</t>
  </si>
  <si>
    <t>10.15. Isto kao st. 10.13. samo kabela PP00-Y 12x2,5 mm2  koji se polaže na predviđene kabelske trase i instalacijske cijevi. Ukupno se polaže:</t>
  </si>
  <si>
    <t>- PP00-Y 12x2,5 mm2</t>
  </si>
  <si>
    <t>Na osnovu proračuna odabran je tipski separator proizvod "TEHNIX" Donji Kraljevac.</t>
  </si>
  <si>
    <t>Separator je tvornički antikorozivno zaštićen odgovarajućim premazima na bazi bitumena, te mu nije potrebna dodatna zaštita i zatrpava se zemljanim materijalom iz iskopa (zemljani materijal bez kamenja).</t>
  </si>
  <si>
    <t>Separator se postavlja u prostoru kotlovnice i priključuje na odvodnu instalaciju.</t>
  </si>
  <si>
    <t>Stavka uključuje i izradu priključka separatora na odvodnu instalaciju.</t>
  </si>
  <si>
    <t>a) separator - tip 3750 l ; protoka 20 l/s , proizvod "TEHNIX" Donji Kraljevac</t>
  </si>
  <si>
    <t>Obračun po komadu prema veličini i tipu opterećenja.</t>
  </si>
  <si>
    <t>Dobava i ugradba ljevanoželjeznog poklopca s okvirom.</t>
  </si>
  <si>
    <t>Dobava i ugradba ljevanoželjezne kišne rešetke, komplet s okvirom.</t>
  </si>
  <si>
    <t>Na poklopcu mora biti oznaka "KANALIZACIJA"</t>
  </si>
  <si>
    <t>Na poklopcu mora biti oznaka "VODOVOD"</t>
  </si>
  <si>
    <t>a) promjera 60 cm, teški tip - za nazivno opterećenje 250 kN</t>
  </si>
  <si>
    <t>b) promjera 60 cm, laki tip - za nazivno opterećenje 150 kN</t>
  </si>
  <si>
    <t>Debljina žbuke cca 5 cm.</t>
  </si>
  <si>
    <t>Skidanje žičane ograde parcele</t>
  </si>
  <si>
    <t>visina ograde 200 cm</t>
  </si>
  <si>
    <t>obračun po m2</t>
  </si>
  <si>
    <t>8.6. Isto kao st. 8.1. samo svjetiljke kao THORN PRISMA XS 2x35 W  komplet sa odgovarajućim cijevima 3000K</t>
  </si>
  <si>
    <t>8.7. Isto kao st. 8.1. samo svjetiljke kao THORN PRISMA XS 2x28W  komplet sa odgovarajućim cijevima 3000K</t>
  </si>
  <si>
    <t>8.8.Isto kao st. 8.1. samo svjetiljke kao BEGA 5124 2x26W IP44 komplet sa odgovarajućim cijevima 3000K</t>
  </si>
  <si>
    <t>8.9.Dobava i ugradnja fluorescentnih panik svjetiljki sa natpisom, komplet sa FC 8W za 3 sata autonomije kao THORN EXB 96003965</t>
  </si>
  <si>
    <t>HEP</t>
  </si>
  <si>
    <t>JKP</t>
  </si>
  <si>
    <t>- PP-Y 3x1,5 mm2</t>
  </si>
  <si>
    <t>10.18.Dobava, ugradnja i spajanje svjetiljki na konstrukciju nadstrešnice kao TEP L2302 158 K komplet sa fluo. cijevima 2500K</t>
  </si>
  <si>
    <t>10.19.Dobava i ugradnja prekidača za rasvjetu nadstrešnice kao GEWISS 70401 IP 65</t>
  </si>
  <si>
    <t xml:space="preserve"> 10.20.Dobava sveg potrebnog materijala te izrada, ugradnja i spajanje upravljačkog razdjelnika vanjske rasvjete. Ormarić je nadgradni od plastike sa ugrađenim 5 kom jednopolnih preklopki 1-0-2, 10A</t>
  </si>
  <si>
    <t>10.21.Dobava i polaganje, u predhodno iskopane jarke, čelične pocinčane trake 30x4 mm, spajanje sa svim drugim uzemljivačima uz primjenu križnih spojnica koje nakon pritezanja zaliti vrućim bitumenom. Sve komplet sa svim potrebnim sitnim materijalom obračunato po metru duljine trake</t>
  </si>
  <si>
    <t>10.22.Dobava potrebnog materijala te izrada premoštenja kovinske ograde kompleksa sa uzemljivačem, čeličnom pcinčanom trakom 25x4 mm prosječne duljine 2 m. Spoj sa uzemljivačem izvesti križnom spojnicom koju nakon pritezanja zaliti vrućim bitumenom. Spoj sa ogradom izvršiti zavarivanjem uz minimalnu duljinu zavara od 100 mm. Zavareno mjesto obraditi, temeljito očistiti i antikorozivno zaštititi.</t>
  </si>
  <si>
    <t>11. RADOVI ZA PRIKLJUČAK GRAĐEVINE NA TELEFONSKU MREŽU</t>
  </si>
  <si>
    <t xml:space="preserve">11.1. Dobava u ugradnja u predhodno iskopani jarak: </t>
  </si>
  <si>
    <t xml:space="preserve">PHDE cijevi ø 60 mm  </t>
  </si>
  <si>
    <t xml:space="preserve">PVC cijevi ø 110 mm  </t>
  </si>
  <si>
    <t xml:space="preserve">PVC cijevi ø 80 mm  </t>
  </si>
  <si>
    <t>11.2.Dobava i ugradnja u pripremljene žljebove u zidu:</t>
  </si>
  <si>
    <t>Dobava i ugradba čeličnih pocinčanih vodovodnih cijevi.</t>
  </si>
  <si>
    <t>- silikonski kit za brtvljene</t>
  </si>
  <si>
    <t>Obračun po ugrađenom kompletu.</t>
  </si>
  <si>
    <t>Dobava i ugradba WC školjke za invalide.</t>
  </si>
  <si>
    <t>Ventil za ispiranje uključuje se pritiskom, a ugrađuje se u zid na način da maksimalno izlazi iz zida 2 cm.</t>
  </si>
  <si>
    <t>Dobava i ugradba zidnog pisoara od keramike I klase.</t>
  </si>
  <si>
    <t>Komplet s dovodnom i odvodnom armaturom, priključkom na instalaciju, te pričvrsnim materijalom.</t>
  </si>
  <si>
    <t>- vijke i tiple za montažu na zid</t>
  </si>
  <si>
    <t>- stojeću jednoručnu mješajuću armaturu za toplu i hladnu vodu (kao tip "Armal")</t>
  </si>
  <si>
    <t>- kutne ventile</t>
  </si>
  <si>
    <t>5 članaka ................................................</t>
  </si>
  <si>
    <t>kom. 1</t>
  </si>
  <si>
    <t>kom. 2</t>
  </si>
  <si>
    <t xml:space="preserve">Konzole za radijatore </t>
  </si>
  <si>
    <t xml:space="preserve">Nosači za radijatore </t>
  </si>
  <si>
    <t>Vijci s tiplama</t>
  </si>
  <si>
    <t>Radijatorski odstojnik</t>
  </si>
  <si>
    <t>Nasipanje vršiti mješovitim materijalom sa privremene deponije u slojevima visine 30 cm, uz strojno nabijanje svakog sloja da se spriječi slijeganje nasipa.</t>
  </si>
  <si>
    <t>a) sastav slojeva :</t>
  </si>
  <si>
    <t>Ostatak materijala odvest će se na gradsku deponiju udaljenu od gradilišta do 7 km.</t>
  </si>
  <si>
    <t>Centrifugalni nadžbukni odsisni ventilator sanitarija,</t>
  </si>
  <si>
    <t xml:space="preserve">tip VORTPRESS, s nepovratnom zaklopkom i timerom, </t>
  </si>
  <si>
    <t xml:space="preserve">vanjskom rozetom te svim potrebnim dodacima za </t>
  </si>
  <si>
    <t>ugradnju kao proizvod VORTICE</t>
  </si>
  <si>
    <t xml:space="preserve">220L </t>
  </si>
  <si>
    <t>kompl.3</t>
  </si>
  <si>
    <t>Dobava i ugradba split sustava – dizalice topline, zidne izvedbe,</t>
  </si>
  <si>
    <t xml:space="preserve">proizvod “CIAT”, sastoji se iz unutarnje i vanjske jedinice, </t>
  </si>
  <si>
    <t>sa mikroprocesorskim upravljanjem i daljinskim upravljačem:</t>
  </si>
  <si>
    <t>7HW</t>
  </si>
  <si>
    <t>9HW</t>
  </si>
  <si>
    <t>12HW</t>
  </si>
  <si>
    <t>24HW</t>
  </si>
  <si>
    <t xml:space="preserve">Bakreni cjevovod za klimatizere </t>
  </si>
  <si>
    <t>5/8”</t>
  </si>
  <si>
    <t>3/8”</t>
  </si>
  <si>
    <t>1/4"</t>
  </si>
  <si>
    <t>1/2"</t>
  </si>
  <si>
    <t>Vanjska fiksna žaluzina, tip AFŽM, skupa sa</t>
  </si>
  <si>
    <t>zaštitnom mrežicom i ugradbenim okvirom,</t>
  </si>
  <si>
    <t>Sve komplet sa sabirnicama,  stezaljkama, uvodnicama za kabelske vodove, natpisnim pločicama, ožičenjem i ostalim sitnim materijalom.</t>
  </si>
  <si>
    <t>3.3. Dobava materijala te izrada i ugradnja te spajanje nadgradnog razdjelnika UOVR za upravljanje vanjskom rasvjetom. U razdjelnik se ograđuje slijedeća oprema:</t>
  </si>
  <si>
    <t>- 5 kom preklopka 1P 16A 1-0-2</t>
  </si>
  <si>
    <t>Dobava i ugradba revizijskih vratašca od nehrđajućeg čeličnog lima debljine          0,5 mm.</t>
  </si>
  <si>
    <t>Dobava i ugradba kanalizacijskih PVC cijevi.</t>
  </si>
  <si>
    <t>b) ND 125</t>
  </si>
  <si>
    <t>- zidni konzolni nosač, te vijke i tiple za montažu</t>
  </si>
  <si>
    <t>Demontaža  drvene krovne konstrukcije i pokrova upravne zgrade ( br.1)</t>
  </si>
  <si>
    <t>Nosiva konstrukcija, zidovi i krovna konstrukcija su od čeličnih profila.</t>
  </si>
  <si>
    <t>Vanjska obloga je od profiliranog lima pričvršćen za vertikalne čelične profile.</t>
  </si>
  <si>
    <t>Pokrov je od profiliranog čeličnog lima.</t>
  </si>
  <si>
    <t>Rušenje i demontaža skladišta ( br.4)</t>
  </si>
  <si>
    <t>Nosivi vanjski zidovi debljine 55 cm su od pune opeke.</t>
  </si>
  <si>
    <t>Pokrov je dvostruko utoreni crijep.</t>
  </si>
  <si>
    <t>Rušenje i demontaža zgrade kotlovnice (br.2)</t>
  </si>
  <si>
    <t>Prije rušenja demontirati i odnijeti opremu kotlovnice sa svim instalacijama i cijevima.</t>
  </si>
  <si>
    <t>Konstrukcija zgrade su betonski zidovi i armiranobetonska međukatna konstrukcija.</t>
  </si>
  <si>
    <t>Građevina je prizemna.</t>
  </si>
  <si>
    <t>Skidanje pokrova od  crijepa u cjelosti s krovnih ploha.(br.1)</t>
  </si>
  <si>
    <t>Krov je ravan.</t>
  </si>
  <si>
    <t>Građevina ima tri etaže.</t>
  </si>
  <si>
    <t>Rušenje i demontaža vratarnice ( br.5)</t>
  </si>
  <si>
    <t>Dobava i ugradba kompleta sanitarne galanterije</t>
  </si>
  <si>
    <t>- ogledalo vel. 60 x 40 cm</t>
  </si>
  <si>
    <t>- etažer 60 x 15 cm</t>
  </si>
  <si>
    <t>Funkcionalna proba nakon izvršene montaže svih sanitarnih uređaja.</t>
  </si>
  <si>
    <t>Obračun po komadu ugrađenih sanitarnih uređaja.</t>
  </si>
  <si>
    <t>UKUPNO - 6) Sanitarni uređaji:</t>
  </si>
  <si>
    <r>
      <t xml:space="preserve">a) beton za pad na ravnom krovu prosječne debljine </t>
    </r>
    <r>
      <rPr>
        <sz val="10"/>
        <color indexed="12"/>
        <rFont val="Arial"/>
        <family val="2"/>
      </rPr>
      <t>13 cm ( laki beton "Perlit" završno obrađen cementnom glazurom).</t>
    </r>
  </si>
  <si>
    <r>
      <t xml:space="preserve">stavka uključuje i konstruktivno armiranje sa armaturnom mrežom Q-188 </t>
    </r>
    <r>
      <rPr>
        <sz val="10"/>
        <color indexed="12"/>
        <rFont val="Arial"/>
        <family val="2"/>
      </rPr>
      <t>(3,52 kg/m2) sa preklopima od po 30 cm u oba pravca</t>
    </r>
  </si>
  <si>
    <t>8.23.Dobava i ugradnja fluo. svjetiljke kao TEP l 2302 118 K u zaštiti IP55 komplet sa fluo. cijevima 2500 K</t>
  </si>
  <si>
    <t>- vanjsku oborinsku odvodnju</t>
  </si>
  <si>
    <t>- telefonsku instalaciju</t>
  </si>
  <si>
    <t>Iskolčenje trasa kanala za instalacije, te izrada snimka - katastra podzemnih instalacija.</t>
  </si>
  <si>
    <t>3.6. Dobava svog potrebnog materijala te izrada i montaža ugradnog razdjelnika RP1/1.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</si>
  <si>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I SEKCIJA normalne dobave:</t>
  </si>
  <si>
    <t>- 9 kom sklopka C60H 16C/1</t>
  </si>
  <si>
    <t>Demontaža rešetki.</t>
  </si>
  <si>
    <t>Rešetka je usidrena u betonski zid pročelja.</t>
  </si>
  <si>
    <t>- betonskim i AB radovima</t>
  </si>
  <si>
    <t>- zidarskim radovima</t>
  </si>
  <si>
    <t>Građevinski radovi uz hidroinstalacije obračunati u osnovnom troškovniku za građevinske radove i to u:</t>
  </si>
  <si>
    <t>8.24.Dobava i ugradnja fluo. svjetiljke kao TEP l 2302 136 K u zaštiti IP55 komplet sa fluo. cijevima 2500 K</t>
  </si>
  <si>
    <t>Skidanje poletvanja za pokrov.(br.1)</t>
  </si>
  <si>
    <t>Demontaža horizontalnih i vertikalnih oluka.(br.1)</t>
  </si>
  <si>
    <t>Demontaža betonskih ploča sa ravnog krova.(br.1)</t>
  </si>
  <si>
    <t>Skidanje holkela sa ravnog krova.(br.1)</t>
  </si>
  <si>
    <t>Skidanje opšava parapeta i opšava dilatacije na ravnom krovu.(br.1)</t>
  </si>
  <si>
    <t>Skidanje izolacijskih slojeva ravnog krova.(br.1)</t>
  </si>
  <si>
    <t>Strojno betoniranje AB stupova pravokutnog presjeka u glatkoj oplati.</t>
  </si>
  <si>
    <t>Dobava i montaža čelične konstrukcije zimskog vrta</t>
  </si>
  <si>
    <t>Ograda na lođama apartmana</t>
  </si>
  <si>
    <t>Ograda unutrašnjeg  stubišta</t>
  </si>
  <si>
    <t>Ispitivanje položene instalacije kanalizacije na vodonepropudnodt probnim tlakom od 0,2 bara na najvišem mjestu probne dionice s zadržavanjem vode u sustavu 30 min.</t>
  </si>
  <si>
    <t>Obračun po komadu</t>
  </si>
  <si>
    <t>Red.br.</t>
  </si>
  <si>
    <t>Jednakovrijedan proizvod ili norma</t>
  </si>
  <si>
    <t>Jedinica mjere</t>
  </si>
  <si>
    <t>Količina</t>
  </si>
  <si>
    <t>Jedinična cijena (kn)</t>
  </si>
  <si>
    <t>Ukupno (kn)</t>
  </si>
  <si>
    <t>1.1.</t>
  </si>
  <si>
    <t>1.2.</t>
  </si>
  <si>
    <t>Simbolički prikaz</t>
  </si>
  <si>
    <t>SVEUKUPNO</t>
  </si>
  <si>
    <t>PDV (25%)</t>
  </si>
  <si>
    <t>Izvedba horizontalne hidroizolacija poda kafeterije</t>
  </si>
  <si>
    <t>Obračun po m2 izvedene površine</t>
  </si>
  <si>
    <t>Obračun po m2 izvedenog zida</t>
  </si>
  <si>
    <t>Obračun po m2 ožbukanog zida</t>
  </si>
  <si>
    <t>Obračun po kompletu</t>
  </si>
  <si>
    <t>komada</t>
  </si>
  <si>
    <t>Izvedba gipskartonske pregrade prema komunikaciji 0.11</t>
  </si>
  <si>
    <t>Izrada i ugradnja ograde pored stepenica</t>
  </si>
  <si>
    <t>Izvedba kamene obloge podesta i obloge zida kod stepenica</t>
  </si>
  <si>
    <t>Izvedba dobetoniranja kod stepenica</t>
  </si>
  <si>
    <t>Obračun po m3 izvedene površine</t>
  </si>
  <si>
    <t>Izvedba horizontalne hidroizolacije poda prizemlja preko prethodno izvedene armirano betonske ploče.</t>
  </si>
  <si>
    <t>Izvesti prema uputama odabranog proizvođača.</t>
  </si>
  <si>
    <t>Hidroizolacija se uz zidove diže za visinu slojeva poda - cca 25cm.</t>
  </si>
  <si>
    <t>Toplinska izolacija na podu kafeterije</t>
  </si>
  <si>
    <t xml:space="preserve">Izvedba toplinske izolacije na prethodno izvedenoj hidroizolaciji. </t>
  </si>
  <si>
    <t>Toplinska izolacija odvojena od prethodno postavljene hidroizolacije s PE folijom koja služi kao razdjelni sloj. PE folija je uračunata u cijenu stavke.</t>
  </si>
  <si>
    <t xml:space="preserve">Ukupna debljina izolacije iznosi 2+8+8 = 18cm. </t>
  </si>
  <si>
    <t>Izvedba estriha debljine 6cm</t>
  </si>
  <si>
    <t>Dobava materijala i izrada zaglađenog plivajućeg armirano cementnog estriha preko prethodno izvedenih slojeva toplinske izolacije.</t>
  </si>
  <si>
    <t>Izvedba na prethodno postavljenu P.E. foliju s preklopina minimalno 30 cm koja nije dio ove troškovničke stavke. 
Pozicija materijala u odnosu na ostale slojeve vidljiv je i prikazan u projektnoj dokumentaciji.</t>
  </si>
  <si>
    <t>Stavka obuhvaća izradu armiranog cementnog estriha u debljini 6cm. Izvodi se betonom C 30/37, s varenom Q 131 mrežom koja se ugrađuje u donjoj zoni estriha i polipropilenskim vlaknima, završnu obradu prema namjeni, elastične uloške oko zidova i prodora. 
Sve u dogovoru s glavnim projektantom te u odnosu na tehničke specifikacije odabranog proizvođača završne obrade poda.</t>
  </si>
  <si>
    <t xml:space="preserve">Dobava i montaža nenosive pregradne stjenke ukupne debljine 12,5 cm s obostranom dvostrukom oblogom iz gipskartonskih ploča. 
Gipskartonski pregradni zid, d=12,5cm </t>
  </si>
  <si>
    <t>.-  gipskartonske ploče u dva sloja - 2 x 12,5 mm 
-  konstrukcija od pocinčanih čeličnih profila CW/UW  75/06, ispuna između profila kamenom vunom d=6,00 cm ostalih 1,5 cm zračni neprovjetravani sloj.
-  gipskartonske ploče u dva sloja - 2 x 12,5 mm</t>
  </si>
  <si>
    <t>Na strani skladišta i prema šanku ugrađuje se vlagootporna ploča čija je gipsana jezgra dodatno impregnirana protiv upijanja vlage.</t>
  </si>
  <si>
    <t>.-  gipskartonske ploče u dva sloja - 2 x 12,5 mm 
-  konstrukcija od pocinčanih čeličnih profila CW/UW  50/06, ispuna između profila kamenom vunom d=4,00 cm ostalih 1,0 cm zračni neprovjetravani sloj.
-  gipskartonske ploče u dva sloja - 2 x 12,5 mm</t>
  </si>
  <si>
    <t>Obračun prema ugrađenom komadu</t>
  </si>
  <si>
    <t>UA 75 profil</t>
  </si>
  <si>
    <t>Unutar troškovničke stavke uračunati sav potreban rad i materijal kako bi se stavka dovela do potpune gotovosti.</t>
  </si>
  <si>
    <t>UA profil se postavlja u utične kutnike koji su pričvrščeni za međukatnu konstrukciju. Visina ugradnje je do 2,35 m.</t>
  </si>
  <si>
    <t>Strop se izvodi na dvije različite visine.
Dio stropa je na visini od 330cm, dok je drugi dio na 300cm od gotovog poda.</t>
  </si>
  <si>
    <t>Obračun po m2 obloge</t>
  </si>
  <si>
    <t>OSB:
Razvijena površina OSB ploča iznosi 68,50m2.
Širina OSB ploča iznosi 32cm.</t>
  </si>
  <si>
    <t>Zrcala;
Razvijena površina zrcala iznosi 68,50m2</t>
  </si>
  <si>
    <t xml:space="preserve">U cijenu uključeno bandažiranje svih spojeva raznih materijala rabic
pletivom ili staklenom mrežicom s prepustima min 20 cm sa svake strane. </t>
  </si>
  <si>
    <t>Kamena obloga debljine 3 cm.</t>
  </si>
  <si>
    <t>Izvedba kamenih stuba na ulazu iz Kneževe palače.</t>
  </si>
  <si>
    <t>Površinska obrada štokovana-anticirana plastičnim četkama do fine granulacije.</t>
  </si>
  <si>
    <t>Dimenzije:
Širina kraka 130cm
Visina stube 15cm
Broj kamenih masiva 5.</t>
  </si>
  <si>
    <t>Dobava, izrada i ugradnja unutarnjih punih jednokrilnih zaokretnih drvenih vrata u ravnini zida, sa skrivenim dovratnikom.</t>
  </si>
  <si>
    <t>Dovratnik od ALU profila skriven unutar pregradnog zida od gips-kartonskih ploča. Detalj preklopa profila i pregradnog zida razraditi u radioničkom nacrtu.</t>
  </si>
  <si>
    <t>NAPOMENA: S obzirom na ugradnju dovratnika u pregradni zid potrebno je uskladiti izvedbu radova pregradnih zidova i ugradnje dovratnika.</t>
  </si>
  <si>
    <t>Vrata opremiti zaustavljačima, cilindar bravom, kvakom, štitnicima za kvaku i bravu (odvojeno), te ostalim kvalitetnim pripadajućim okovom.</t>
  </si>
  <si>
    <t>Stavka uključuje sav rad i materijal, uzimanje mjera na licu mjesta, izradu radioničkog nacrta prema shemi, ovjera istoga od strane glavnog projektanta.</t>
  </si>
  <si>
    <t>Prikaz u projektnoj dokumentaciji.</t>
  </si>
  <si>
    <t>Izvodi se;
PE folija, s preklopom min 30cm
elastificirani ekspandirani polistiren (EPS-T, s' = 15-20 MN/m3) debljine 2cm
ekstrudirani polistiren (XPS, ρ=30 kg/m3, λD≤0,036 W/mK) debljine 8cm
razdijelni isloj: PE folija
ekstrudirani polistiren (XPS, ρ=30 kg/m3, λD≤0,036 W/mK) debljine 8cm
razdijelni sloj: PE folija</t>
  </si>
  <si>
    <t>NAPOMENA:
Prije izvedbe radova podnu ab ploču potrebno očistiti i otprašiti.</t>
  </si>
  <si>
    <t>U stavku uračunat sav potreban rad i materijal kako bi se radovi doveli do potpune gotovosti.</t>
  </si>
  <si>
    <t>U stavku uračunati sav potreban rad i materijal kako bi se radovi doveli do potpune gotovosti.</t>
  </si>
  <si>
    <t>Izvedba stepenica od kamenih masiva</t>
  </si>
  <si>
    <t>Obračun po komadu kamenog masiva</t>
  </si>
  <si>
    <t>Vrata se oblažu inox limom, kao i gipskartonski zidovi. Uskladiti izvedbu obloge zidova i vrata!</t>
  </si>
  <si>
    <t>Ograda se izvodi od inox profila dimenzija 80x10mm, prema shemi.</t>
  </si>
  <si>
    <t>Donji profil ograde se vijčanim spojem spaja sa kamenom podnom oblogom.</t>
  </si>
  <si>
    <t>Obračun po kompletu izvedene ograde</t>
  </si>
  <si>
    <t>Završna obrada inoxa satiniranjem kako bi se dobila mat površina.</t>
  </si>
  <si>
    <t>Dimenzije ograde;
Visina 90cm od gotovog poda
Dužina ograde iznosi 160cm.</t>
  </si>
  <si>
    <t>Izvodi se okvir od inox profila 80x10mm te ispuna s još tri vertikalna profila 80x10mm koja tvore podjelu ograde na 4 jednaka polja.</t>
  </si>
  <si>
    <t>Obračun po komadu - 130x300cm</t>
  </si>
  <si>
    <t>Obračun po komadu - 155x300cm</t>
  </si>
  <si>
    <t xml:space="preserve">Dobava materijala te, grubo i fino žbukanje unutrašnjih zidova prekrivenih torkret betonom.
Žbukanje produžnom žbukom 1:3:9. </t>
  </si>
  <si>
    <t>Prema komunikaciji zid obraditi do kvalitete obrade za bojanje te obojati u bijelu boju kao zidovi u komunikaciji.</t>
  </si>
  <si>
    <t>1.3.</t>
  </si>
  <si>
    <t>Boja pulta, korpus, čelična potkonstrukcija, perforirani lim prema odabiru projektanta.</t>
  </si>
  <si>
    <t>Pult se oslanja na pod preko čelične potkonstrukcije na koju su postavljena 4 kotača.</t>
  </si>
  <si>
    <t>Na prednju stranu pulta postavljen je perforirani lim debljine 3mm.Perforirani lim je 5 cm odmaknut od korpusa. Radna horizontalna ploha pulta je izvedena od punog lima. Perforacija prema odabiru projektanta.</t>
  </si>
  <si>
    <t>Shema pulta prikazana u projektnoj dokumentaciji.</t>
  </si>
  <si>
    <t>Okvir za vješanje (DxV)
240 x 200 cm</t>
  </si>
  <si>
    <t>Okvir se oslanja na pod preko čelične potkonstrukcije. Na jednoj strani je fiksiran na pod i zid s rotirajućom vezom, dok je na vanjskoj strani postavljen kotač.</t>
  </si>
  <si>
    <t>Boja čelične potkonstrukcije, i lima prema odabiru projektanta.</t>
  </si>
  <si>
    <t>Shema okvira prikazana u projektnoj dokumentaciji.</t>
  </si>
  <si>
    <t>Postavlja se 6 okvira na međusobnoj udaljenosti od 80cm.</t>
  </si>
  <si>
    <t>Umivaonik dimenzija 45x55cm.</t>
  </si>
  <si>
    <t>Stavka uključuje sav potreban rad i materijal kako bi se radovi izveli do potpune gotovosti i funkcionalnosti.</t>
  </si>
  <si>
    <t>Dobava i ugradba umivaonika i mješalice u spremištu</t>
  </si>
  <si>
    <t>Stavka uključuje i ugradnju mješalice.</t>
  </si>
  <si>
    <t>Stojeća poniklovana mješalica tople i hladne vode. Komplet sa kutnim ventilima.</t>
  </si>
  <si>
    <t>Obračun po komadu ugrađene stojećoe poniklovane mješalice</t>
  </si>
  <si>
    <t>Obračun po komadu ugrađenog umivaonika 45x55cm</t>
  </si>
  <si>
    <t>Prije dobave i ugradnje potrebna ovjera i potvrda projektanta za odabrani umivaonik i mješalicu.</t>
  </si>
  <si>
    <t>Umivaonik suvremeno oblikovan, jasne čiste geometrijske linije, izveden od keramike. Komplet umivaonik sa poniklovanim sifonom i držačima.</t>
  </si>
  <si>
    <t>U stavku uračunati sav rad i materijal potreban kako bi se radovi doveli do potpune gotovosti.</t>
  </si>
  <si>
    <t>Bojaju se prethodno fino ožbukani zidovi te gipskartonski zidovi.</t>
  </si>
  <si>
    <t>Obračun po m2 obojanog zida (prethodno fino ožbukanog)</t>
  </si>
  <si>
    <t>Obračun po m2 obojanog gipskartonskog zida</t>
  </si>
  <si>
    <t>Obračun po m2 obojanog gipskartonskog akustičnog stropa</t>
  </si>
  <si>
    <t>Izvedba UA profila prema HRN EN 14195 (ili drugoj jednakovrijednoj normi) na mjestima otvora vrata.</t>
  </si>
  <si>
    <t>Vrata se ugrađuju do spuštenog stropa.Dimenzija vrata (hxš) 
305 x 155 cm
305 x 130 cm</t>
  </si>
  <si>
    <t>NAPOMENA:
Potrebno dostaviti uzorak projektantu na ovjeru.</t>
  </si>
  <si>
    <t>1.4.</t>
  </si>
  <si>
    <t xml:space="preserve">Korpus pulta izveden od medijapana (MDF) debljine 2cm. Korpus postavljen na potkonstrukciji od sandučastih čeličnih profila 50x50x3mm
</t>
  </si>
  <si>
    <t>Korpus leži na potkonstrukciji na visini 56cm od poda.</t>
  </si>
  <si>
    <t>Korpus pulta ima jedan red visine 44cm. Dvije bočne se izvode kao ladice dok su u sredini tri police.</t>
  </si>
  <si>
    <t>Korpus dimenzija (DxŠxV) 270x55x44cm.</t>
  </si>
  <si>
    <t>Pult dimenzija;
(DxŠxV) 270,3 x 60 x 100 cm</t>
  </si>
  <si>
    <t>Visina podgleda spuštenog stropa ovisna je o instalacijama koje su smještene unutar spuštenog stropa. Pri izradi držati se smjernica i uputa odabranog proizvođača. Kvaliteta završne obrade spoja i površine za bojanje.</t>
  </si>
  <si>
    <t>Stavka uključuje sav rad i materijal, uzimanje mjera na licu mjesta, izradu radioničkog nacrta prema shemi, ovjera istoga od strane Glavnog projektanta.</t>
  </si>
  <si>
    <t>Zvučna izolacija iz mineralne vune prema DIN EN 13162, debljina 20 mm.</t>
  </si>
  <si>
    <t>Napomena: bojanje perforiranog stropa isključivo odgovarajućim valjkom</t>
  </si>
  <si>
    <t>Obračun po m2 izvedene površine - pod</t>
  </si>
  <si>
    <t>Obračun po m2 izvedene površine - zid</t>
  </si>
  <si>
    <t>U cijeni je uklanjanje prašine postupkom usisavanja, a sve zbog potrebne prionjivosti podne obloge za podlogu (vlačna čvrstoća min. 1,5 N/mm) m2.</t>
  </si>
  <si>
    <t>Boja i način izvedbe prema izboru projektanta uz obaveznu izradu uzorka po dogovoru sa projektantom.</t>
  </si>
  <si>
    <t>Prije postave obavezno prekontrolirati vlagu u podlozi, kvalitetu podloge i ostale uvjete na gradilištu potrebne za nesmetanu i kvalitetnu postavu.</t>
  </si>
  <si>
    <t>Sve ostalo prema uputama proizvođača i prema pravilima za ljevane podove.</t>
  </si>
  <si>
    <t>Dobetoniranje bočnih zidova kod stepenica prema Kneževoj palači.</t>
  </si>
  <si>
    <t>Potrebno dobetonirati kako bi se suzile postojeće stepenice.</t>
  </si>
  <si>
    <t>U stavku uračunati sav potreban rad i materijal (beton, oplata itd.) kako bi se stavka dovela do potpune gotovosti.</t>
  </si>
  <si>
    <t>Po potrebi povezati armaturom sa postojećim betonom.</t>
  </si>
  <si>
    <t>Stepenice se izvode utopljene u sloju betona debljine cca 6-8cm.</t>
  </si>
  <si>
    <t>Površinu pripremiti do razine obrade za bojanje.</t>
  </si>
  <si>
    <t xml:space="preserve">Visina ugradnje u cm - 300 (330*) cm, visina ovješenja u cm 50 (100*)
Dvije visine stropa* </t>
  </si>
  <si>
    <t>U cijenu uračunati sav potreban rad i materijal.
Izvedba u svemu prema tehničkoj uputi odabrnaog proizvođača.</t>
  </si>
  <si>
    <t>Pozadina kaširana standardnim voalom crne/bijele* boje.
Za učvršćivanje akustičnih ploča koristiti vijke odabranog proizvođača.
Obrada spojeva ploča sa materijalom koji preporuča odabrani proizvođač . Prije završne obrade (soboslikarski radovi) stropove premazati odgovarajućim temeljnim premazom.</t>
  </si>
  <si>
    <t>Ovješenje s tipskim ovjesom za CD profil.
- podesiva visina ovjesa
- stabilna veza između gornjeg i donjeg dijela zahvaljujući prikladnoj kopči i osiguraču
- neprekidna perforacija omogućava gotovo kontinuirano podešavanje visine</t>
  </si>
  <si>
    <t>Jednostruka obloga iz perforiranih, gipsanih akustičnih dekorativnih ploča HRN EN 14190 s učinkom čišćenje zraka, obrada HRN EN 18181, debljina ploče 12,5 mm.</t>
  </si>
  <si>
    <t>Dobava i ugradnja spuštenog akustičnog dekorativnog stropa</t>
  </si>
  <si>
    <t>Izvedba gipskartonskog akustičnog dekorativnog spuštenog stropa</t>
  </si>
  <si>
    <t xml:space="preserve">Dvostruka potkonstrukcija izrađena iz čeličnih profila UD 28/27 i CD 60/27 profila (debljina pocinčanog lima 0,6 mm) prema HRN EN 14195. </t>
  </si>
  <si>
    <t>Bojaju se samo dijelovi zida koji ostaju vidljivi!</t>
  </si>
  <si>
    <t>Bojanje unutrašnjih zidova i stropova garderobe i spremišta.</t>
  </si>
  <si>
    <t>Na tako pripremljenu podlogu epoksidnim premazom, pristupa se nanošenje dekorativne cementne brzovezujuće mase (materijal odabranog proizvođača), u dva sloja sa razmakom od 24sata između izvođenja slojeva.</t>
  </si>
  <si>
    <t>Sav korišteni materijal prema uputama doabranog proizvođača sustava dekorativnog cementa!</t>
  </si>
  <si>
    <t>Sve prema shemi u projektnoj dokumentaciji.
Shema obloge zida zrcalima U5 i U6</t>
  </si>
  <si>
    <t>Potrebna potkonstrukcija za stropnu vodilicu kako bi se adekvatno fiksirala i ojačala.</t>
  </si>
  <si>
    <t>Izvodi se i vertikalni rukohvat od satiniranog inoxa ∅30mm. Visine cca. 280cm s pripadajućim okovom.</t>
  </si>
  <si>
    <t>Površina zida koji se oblaže iznosi cca. 45m2.</t>
  </si>
  <si>
    <t>Obloga se izvodi 8cm ispod spuštenog stropa i 8cm iznad poda.</t>
  </si>
  <si>
    <t>Izgled perforacije iz standardnog asortimana odabranog proizvođača.
Ravna okrugla pravilna perforacija
Perforacija prema odobrenju projektanta.</t>
  </si>
  <si>
    <t>Stupanj apsorpcijskog zvuka prema HRN EN ISO 11654
najmanji razmak – neobrađen strop 60 mm.</t>
  </si>
  <si>
    <t>Bojanje paropropusnom visokoelastičnom bojom mat efekta.</t>
  </si>
  <si>
    <t>Predmet stavke je bojanje stropova i zidova uz sve potrebne predradnje:
- čišćenje površina, gletanje površina disperzivnim kitom, temeljni premaz disperzivnom impregnacijom, ponavljanje disperzivnim kitom u završnom tonu i završni premazi u dva sloja.</t>
  </si>
  <si>
    <t>Tehničke karakteristike boje trebaju odgovarati EU normama ili jednakovrijednoj normi:
- Otpornost na pranje: odgovara normi DIN 53 778 ili jednakovrijednoj normi, otporno na minimalno 1.000 abrazivnih ciklusa.
- Otpornost na habanje: odgovara normi DIN 53 778  ili jednakovrijednoj normi, otporno na minimalno 5.000 abrazivnih ciklusa.
- Paropropusnost: 0,35 m (maksimalno dopušteno 2 m DIN 52 615 ili jednakovrijednoj normi).
Granične vrijednosti (VOC) prema 2004/42/EC, klasa A/L, 12g/l max.</t>
  </si>
  <si>
    <t>Obračun po kompletu provedene instalacije vode i odvodnje.</t>
  </si>
  <si>
    <t>NAPOMENA:
Stavka uključuje dovod i razvod instalacija vode i odvodnje do umivaonika. Instalacije vode i odvodnje nalaze se u sredini postojeće prostorije. Instalacije voditi u slojevima poda.</t>
  </si>
  <si>
    <t>Oznaka u nacrtima;
Namještaj po mjeri - UB2</t>
  </si>
  <si>
    <t>Oznaka u nacrtim;
Namještaj po mjeri - U2</t>
  </si>
  <si>
    <t>Okvir izveden od čeličnih cijevi ∅34mm.</t>
  </si>
  <si>
    <t>Razvod instalacija vode  i odvodnje</t>
  </si>
  <si>
    <t>Hidroizolacija: Fleksibilna elastomerna polimerbitumenska HI traka za zavarivanje s uloškom od staklene tkanine u dva sloja (2x4,5mm)  na hladnom bitumenskom prednamazu.</t>
  </si>
  <si>
    <t>Ukupna debljina cca. 1 cm (dva sloja)</t>
  </si>
  <si>
    <t>Stepenice prikazane u projektnoj dokumentaciji.</t>
  </si>
  <si>
    <t>Na prethodno izveden cementni estrih podesta postavlja se novo kameno opločenje (debljina 3cm)</t>
  </si>
  <si>
    <t>Bočni zidovi također se oblažu kamenom oblogom.</t>
  </si>
  <si>
    <t>Obostrano postavljanje dvostrukog sloja (2x 1,25 cm) gips-kartonskih ploča. Završna obostrana obloga iz gips-kartonskih ploča.</t>
  </si>
  <si>
    <t>Gipskartonski pregradni zid, lagana pregrada gipskartonskih ploča d=10,0cm</t>
  </si>
  <si>
    <t>Izvedba ojačanog gipskartonskog pregradnog zida između kafeterije, garderobe i spremišta.</t>
  </si>
  <si>
    <t>Zid između garderobe i spremišta se izvodi kao parapetni zid visine 232cm.</t>
  </si>
  <si>
    <t>NAPOMENA;
Gipskartonski zidovi kod šanka se oblažu inox limom. Uskladiti izvedbu obloge zidova s ugradnjom vrata sa skrivenim dovratnikom koja imaju istu završnu oblogu kao zid.</t>
  </si>
  <si>
    <t>Puno vratno krilo, ispuna iveral. Vrata svijetlih dimenzija 80x220cm, mjere provjeriti na licu mjesta. Završna obloga vrata kao zid šanka (inox lim d=125mm)</t>
  </si>
  <si>
    <t>Sistem vrata, profili i vodilice prema uputama odabranog proizvođača.</t>
  </si>
  <si>
    <t>Dimenzije;
Jedna ploha loma (zrcala) je širine 30cm, visine 285cm</t>
  </si>
  <si>
    <t>Izvodi se razvod instalacija vode  i odvodnje do mikrolokacija za umivaonik u spremištu te na mikrolokacije pulta.</t>
  </si>
  <si>
    <t>Stavka uključuje dovod i razvod instalacija vode i odvodnje do potrebnih pozicija.</t>
  </si>
  <si>
    <t>Postojeći priključak na instalacije vode i odvodnje nalaze se u sredini postojeće prostorije. Instalacije voditi u slojevima poda.</t>
  </si>
  <si>
    <t>TROŠKOVNIK UREĐENJA INTERIJERA KAFETERIJE I OPREMANJA PROVIDUROVE PALAČE</t>
  </si>
  <si>
    <t xml:space="preserve">OPREMANJE PROVIDUROVE PALAČE_FAZA 3-4 </t>
  </si>
  <si>
    <t>Priprema, dobava i izrada do pune funkcije dekorativnog cementnog poda i zida prema uputama odabranog proizvođača.</t>
  </si>
  <si>
    <t>Podni i zidni sustav ina bazi dekorativne cementne brzovezujuće mase,  koja je klasificirana kao CT-C25-F10-A9-A2fl -s1 i u skladu s normom HRN EN 13813.</t>
  </si>
  <si>
    <t>Priprema podloge se izvodi nanošenjem dvokomponentnog epoksidnog premaza bez otapala (prema uputi odabranog proizvođača), dok je proizvod još svjež utisnuti posipava se kvarcnim pijeskom granulacije 0,5 do punog zasićenja.</t>
  </si>
  <si>
    <t>Sustav koji se izvodi je špatulato tehnika koja se sastoji od 6 faza sukladno površini na koju se aplicira.</t>
  </si>
  <si>
    <t>Podni i zidni sustav površinski se obrađuje sistemskim poliuretanskim premazom u vodenoj disperziji iz linije proizvoda odabranog proizvođača.</t>
  </si>
  <si>
    <t>Obradu dilatacijskih reški izvesti jednokomponentnom  brtvećom poliuretanskom masom (iz asortimana odabranog proizvođača), a reške prethodno obraditi  temeljnim premazom.</t>
  </si>
  <si>
    <t xml:space="preserve">Dekorativni cementni sloj izvodi se na različitim vrstama podloga. Podloga na podu na koju se izvodi dekorativni sloj većim dijelom je cementni estrih debljine 6 cm, a podloga na zidu je fina žbuka. Dekorativni sloj izvodi se i na već izvedenoj terazzo podnoj oblozi, kao i na zidu obloženom gipskartonskim pločama. Stavka uključuje pripremu zidne i podne podloge sukladno uputama proizvođača. </t>
  </si>
  <si>
    <t>Dobava, izrada i ugradnja bočne obloge zidova retropulta</t>
  </si>
  <si>
    <t>Gipskartonski zidovi, te podgled niše retropulta izveden od OSB ploča se oblažu oblogom od inox lima.</t>
  </si>
  <si>
    <t>Inox lim debljine 1,25 mm, ploče dimenzija 100x200 cm.</t>
  </si>
  <si>
    <t xml:space="preserve">Inox lim lijepi se na već izvedenu podlogu. </t>
  </si>
  <si>
    <t>Obračun po m2 izvedene obloge.</t>
  </si>
  <si>
    <t>Dobava, izrada i ugradnja vrata između kafeterije i garderobe</t>
  </si>
  <si>
    <t>Vrata se izvode od kaljenog stakla debljine 10mm bez okvira. Vrata opremiti svim potrebnim okovom, vodilicama, zaustavljačima.</t>
  </si>
  <si>
    <t>Gornja vodilica kliznih vrata "skrivena" je u spuštenom stropu, a pričvršćena za kameni zid, a donja vodilica u slojevima poda. U donjoj vodilici nalazi se sistem za zaključavanje vrata.</t>
  </si>
  <si>
    <t>Dobava, izrada i ugradnja vrata kliznih vrata prema atriju</t>
  </si>
  <si>
    <t>Dobava, izrada i ugradnja obloge zidova.</t>
  </si>
  <si>
    <t>Na dva nasuprotna zida kafeterije izvodi se obloga s ogledalima. Obloga se izvodi iz segmenata ogledala, pojedinačnih dimenzija cca 30x285 cm, zalijepljenih na OSB ploču debljine 2,2 cm, pod kutem od 45 stupnjeva (horizontalno) u odnosu na površinu zida.</t>
  </si>
  <si>
    <t xml:space="preserve">Podloga od OSV ploča fiksira se na kameni zid čeličnim "L" profilima. </t>
  </si>
  <si>
    <t>Izrada, dobava i ugradba garderobnog pulta</t>
  </si>
  <si>
    <t>Izrada, dobava i ugradba garderobnog okvira za vješanje jakni</t>
  </si>
  <si>
    <t xml:space="preserve">GRAĐEVINSKO  - OBRTNIČKI RADOVI UKUPNO: </t>
  </si>
  <si>
    <t>Nadsvjetlo se izvodi u nastavku gipskartonskog zida iz stavke 1.1.8.  a sve prema stavci UB 1</t>
  </si>
  <si>
    <t xml:space="preserve">Stavka se sastoji iz horizontalnog i vertikalnog dijela. Dimenzije horizontalnog dijela su cca 840x85 cm, a vertikalnog 840x100 cm. </t>
  </si>
  <si>
    <t>Izvedba nadsvjetla iznad gipskartonskog zida između kafeterije, garderobe i spremišta</t>
  </si>
  <si>
    <t>Horizontalni dio stavke čini čelična podkonstrukcija izrađena od profila 50x50mm (sve prema shemi) obložena u podgledu OSB pločama koje su sastavni dio ove stavke.</t>
  </si>
  <si>
    <t>Vertikalni dio stavke čini čelična podkonstrukcija izrađena od profila 50x50 mm, pričvršćena za drvnene grednike međukatne konstrukcije, te fiksno jednoslojno ostakljenje debljine 6 mm. Staklo je na čeličnu podkonstrukciju pričvršćeno inox profilima.</t>
  </si>
  <si>
    <t>Čelični profili bojaju se u boju po izboru projektanta.</t>
  </si>
  <si>
    <t>Izvođač je dužan izraditi radionički nacrt stavke te je dostaviti projektantu na ovjeru.</t>
  </si>
  <si>
    <t>U stavku je uključeno i pripasivanje svih postojećih stropnih instalacija.</t>
  </si>
  <si>
    <t>Minimalna debljina ogledala je 4 mm, rubovi ogledala su brušeni.</t>
  </si>
  <si>
    <t>1.5.</t>
  </si>
  <si>
    <t>1.6.</t>
  </si>
  <si>
    <t>1.7.</t>
  </si>
  <si>
    <t>1.8.</t>
  </si>
  <si>
    <t>1.9.</t>
  </si>
  <si>
    <t>1.10.</t>
  </si>
  <si>
    <t>1.11.</t>
  </si>
  <si>
    <t>1.12.</t>
  </si>
  <si>
    <t>1.13.</t>
  </si>
  <si>
    <t>1.14.</t>
  </si>
  <si>
    <t>1.15.</t>
  </si>
  <si>
    <t>1.16.</t>
  </si>
  <si>
    <t>1.17.</t>
  </si>
  <si>
    <t>1.18.</t>
  </si>
  <si>
    <t>1.19.</t>
  </si>
  <si>
    <t>1.20.</t>
  </si>
  <si>
    <t>1.21.</t>
  </si>
  <si>
    <t>1.22.</t>
  </si>
  <si>
    <t>1.23.</t>
  </si>
  <si>
    <t>GRUPA 1 - GRAĐEVINSKO - OBRTNIČKI RADOVI</t>
  </si>
  <si>
    <t>Grubo i fino žbukanje zidova kafeterije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</si>
</sst>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kn&quot;_-;\-* #,##0.00\ &quot;kn&quot;_-;_-* &quot;-&quot;??\ &quot;kn&quot;_-;_-@_-"/>
    <numFmt numFmtId="43" formatCode="_-* #,##0.00_-;\-* #,##0.00_-;_-* &quot;-&quot;??_-;_-@_-"/>
    <numFmt numFmtId="164" formatCode="_-* #,##0.00\ _k_n_-;\-* #,##0.00\ _k_n_-;_-* &quot;-&quot;??\ _k_n_-;_-@_-"/>
    <numFmt numFmtId="165" formatCode="#,##0.00\ &quot;kn&quot;"/>
    <numFmt numFmtId="166" formatCode="_-* #,##0.00\ &quot;KM&quot;_-;\-* #,##0.00\ &quot;KM&quot;_-;_-* &quot;-&quot;??\ &quot;KM&quot;_-;_-@_-"/>
    <numFmt numFmtId="167" formatCode="_-* #,##0.00\ _K_M_-;\-* #,##0.00\ _K_M_-;_-* &quot;-&quot;??\ _K_M_-;_-@_-"/>
    <numFmt numFmtId="168" formatCode="#,##0.00_ ;\-#,##0.00\ "/>
  </numFmts>
  <fonts count="9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9"/>
      <name val="Times New Roman CE"/>
      <family val="1"/>
      <charset val="238"/>
    </font>
    <font>
      <sz val="12"/>
      <name val="YU Swiss"/>
    </font>
    <font>
      <sz val="9"/>
      <name val="Times New Roman CE"/>
      <family val="1"/>
      <charset val="238"/>
    </font>
    <font>
      <sz val="10"/>
      <color indexed="10"/>
      <name val="Arial"/>
      <family val="2"/>
      <charset val="238"/>
    </font>
    <font>
      <b/>
      <sz val="10"/>
      <color indexed="10"/>
      <name val="Arial"/>
      <family val="2"/>
    </font>
    <font>
      <b/>
      <sz val="10"/>
      <name val="Arial"/>
      <family val="2"/>
    </font>
    <font>
      <b/>
      <sz val="10"/>
      <color indexed="18"/>
      <name val="Arial"/>
      <family val="2"/>
    </font>
    <font>
      <b/>
      <sz val="10"/>
      <color indexed="62"/>
      <name val="Arial"/>
      <family val="2"/>
    </font>
    <font>
      <sz val="10"/>
      <color indexed="10"/>
      <name val="Arial"/>
      <family val="2"/>
    </font>
    <font>
      <b/>
      <sz val="10"/>
      <name val="Arial"/>
      <family val="2"/>
      <charset val="238"/>
    </font>
    <font>
      <sz val="10"/>
      <name val="Arial"/>
      <family val="2"/>
      <charset val="238"/>
    </font>
    <font>
      <sz val="10"/>
      <name val="Arial"/>
      <family val="2"/>
    </font>
    <font>
      <b/>
      <sz val="10"/>
      <name val="Arial"/>
      <family val="2"/>
      <charset val="238"/>
    </font>
    <font>
      <sz val="10"/>
      <name val="Arial"/>
      <family val="2"/>
      <charset val="238"/>
    </font>
    <font>
      <b/>
      <sz val="10"/>
      <name val="Tahoma"/>
      <family val="2"/>
    </font>
    <font>
      <b/>
      <sz val="11"/>
      <name val="Arial"/>
      <family val="2"/>
      <charset val="238"/>
    </font>
    <font>
      <sz val="11"/>
      <name val="Arial"/>
      <family val="2"/>
      <charset val="238"/>
    </font>
    <font>
      <b/>
      <i/>
      <sz val="11"/>
      <name val="Arial"/>
      <family val="2"/>
      <charset val="238"/>
    </font>
    <font>
      <b/>
      <sz val="11"/>
      <name val="Arial"/>
      <family val="2"/>
      <charset val="238"/>
    </font>
    <font>
      <sz val="11"/>
      <name val="Arial"/>
      <family val="2"/>
      <charset val="238"/>
    </font>
    <font>
      <b/>
      <i/>
      <sz val="14"/>
      <name val="Arial"/>
      <family val="2"/>
      <charset val="238"/>
    </font>
    <font>
      <sz val="10"/>
      <color indexed="18"/>
      <name val="Arial"/>
      <family val="2"/>
    </font>
    <font>
      <sz val="10"/>
      <name val="Arial"/>
      <family val="2"/>
      <charset val="238"/>
    </font>
    <font>
      <u val="doubleAccounting"/>
      <sz val="10"/>
      <color indexed="12"/>
      <name val="Arial"/>
      <family val="2"/>
    </font>
    <font>
      <u val="double"/>
      <sz val="10"/>
      <color indexed="12"/>
      <name val="Arial"/>
      <family val="2"/>
    </font>
    <font>
      <sz val="10"/>
      <color indexed="12"/>
      <name val="Arial"/>
      <family val="2"/>
    </font>
    <font>
      <sz val="9"/>
      <name val="Arial"/>
      <family val="2"/>
      <charset val="238"/>
    </font>
    <font>
      <sz val="10"/>
      <name val="Arial"/>
      <family val="2"/>
      <charset val="238"/>
    </font>
    <font>
      <sz val="11"/>
      <name val="Times New Roman CE"/>
      <family val="1"/>
      <charset val="238"/>
    </font>
    <font>
      <sz val="10"/>
      <name val="Helv"/>
    </font>
    <font>
      <sz val="12"/>
      <name val="Arial CE"/>
      <charset val="238"/>
    </font>
    <font>
      <sz val="11"/>
      <color rgb="FFFF0000"/>
      <name val="Calibri"/>
      <family val="2"/>
      <charset val="238"/>
      <scheme val="minor"/>
    </font>
    <font>
      <b/>
      <sz val="11"/>
      <color theme="1"/>
      <name val="Calibri"/>
      <family val="2"/>
      <charset val="238"/>
      <scheme val="minor"/>
    </font>
    <font>
      <sz val="12"/>
      <name val="CRO_Swiss_Light-Normal"/>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2"/>
      <color theme="1"/>
      <name val="Calibri"/>
      <family val="2"/>
      <scheme val="minor"/>
    </font>
    <font>
      <sz val="10"/>
      <name val="MS Sans Serif"/>
      <family val="2"/>
      <charset val="238"/>
    </font>
    <font>
      <sz val="11"/>
      <name val="Arial"/>
      <family val="1"/>
    </font>
    <font>
      <sz val="11"/>
      <color indexed="8"/>
      <name val="Calibri"/>
      <family val="2"/>
      <charset val="238"/>
    </font>
    <font>
      <sz val="10"/>
      <color theme="1"/>
      <name val="Myriad Pro"/>
      <family val="2"/>
      <charset val="238"/>
    </font>
    <font>
      <sz val="9"/>
      <name val="Calibri"/>
      <family val="2"/>
      <scheme val="minor"/>
    </font>
    <font>
      <sz val="12"/>
      <name val="Times New Roman"/>
      <family val="1"/>
      <charset val="238"/>
    </font>
    <font>
      <b/>
      <sz val="10"/>
      <color theme="1"/>
      <name val="Calibri"/>
      <family val="2"/>
      <charset val="238"/>
      <scheme val="minor"/>
    </font>
    <font>
      <sz val="10"/>
      <name val="Arial"/>
      <family val="2"/>
      <charset val="238"/>
    </font>
    <font>
      <sz val="11"/>
      <color theme="1"/>
      <name val="Calibri"/>
      <family val="2"/>
      <scheme val="minor"/>
    </font>
    <font>
      <sz val="11"/>
      <color theme="1"/>
      <name val="Arial"/>
      <family val="2"/>
      <charset val="238"/>
    </font>
    <font>
      <sz val="11"/>
      <color indexed="17"/>
      <name val="Calibri"/>
      <family val="2"/>
      <charset val="238"/>
    </font>
    <font>
      <sz val="11"/>
      <color indexed="9"/>
      <name val="Calibri"/>
      <family val="2"/>
      <charset val="238"/>
    </font>
    <font>
      <sz val="11"/>
      <color indexed="20"/>
      <name val="Calibri"/>
      <family val="2"/>
      <charset val="238"/>
    </font>
    <font>
      <b/>
      <sz val="11"/>
      <color indexed="63"/>
      <name val="Calibri"/>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1"/>
      <color indexed="8"/>
      <name val="Arial"/>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sz val="10"/>
      <name val="Calibri"/>
      <family val="2"/>
      <scheme val="minor"/>
    </font>
    <font>
      <b/>
      <sz val="10"/>
      <name val="Calibri"/>
      <family val="2"/>
      <scheme val="minor"/>
    </font>
  </fonts>
  <fills count="60">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4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s>
  <cellStyleXfs count="402">
    <xf numFmtId="0" fontId="0" fillId="0" borderId="0"/>
    <xf numFmtId="0" fontId="19" fillId="0" borderId="0"/>
    <xf numFmtId="0" fontId="10" fillId="0" borderId="0"/>
    <xf numFmtId="0" fontId="19" fillId="0" borderId="0"/>
    <xf numFmtId="0" fontId="37" fillId="0" borderId="0"/>
    <xf numFmtId="0" fontId="38" fillId="0" borderId="0"/>
    <xf numFmtId="44" fontId="36" fillId="0" borderId="0" applyFont="0" applyFill="0" applyBorder="0" applyAlignment="0" applyProtection="0"/>
    <xf numFmtId="44" fontId="39" fillId="0" borderId="0" applyFont="0" applyFill="0" applyBorder="0" applyAlignment="0" applyProtection="0"/>
    <xf numFmtId="164" fontId="36" fillId="0" borderId="0" applyFont="0" applyFill="0" applyBorder="0" applyAlignment="0" applyProtection="0"/>
    <xf numFmtId="0" fontId="8" fillId="0" borderId="0"/>
    <xf numFmtId="0" fontId="7" fillId="0" borderId="0"/>
    <xf numFmtId="0" fontId="42" fillId="0" borderId="0"/>
    <xf numFmtId="0" fontId="8" fillId="0" borderId="0"/>
    <xf numFmtId="0" fontId="8" fillId="0" borderId="0"/>
    <xf numFmtId="0" fontId="8" fillId="0" borderId="0"/>
    <xf numFmtId="0" fontId="6" fillId="0" borderId="0"/>
    <xf numFmtId="0" fontId="57" fillId="0" borderId="0"/>
    <xf numFmtId="164" fontId="57" fillId="0" borderId="0" applyFont="0" applyFill="0" applyBorder="0" applyAlignment="0" applyProtection="0"/>
    <xf numFmtId="0" fontId="6" fillId="0" borderId="0"/>
    <xf numFmtId="0" fontId="8" fillId="0" borderId="0"/>
    <xf numFmtId="0" fontId="37" fillId="0" borderId="0"/>
    <xf numFmtId="44" fontId="39" fillId="0" borderId="0" applyFont="0" applyFill="0" applyBorder="0" applyAlignment="0" applyProtection="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8" fillId="0" borderId="0"/>
    <xf numFmtId="0" fontId="8" fillId="0" borderId="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52" fillId="8" borderId="21" applyNumberFormat="0" applyAlignment="0" applyProtection="0"/>
    <xf numFmtId="0" fontId="52" fillId="8" borderId="21" applyNumberFormat="0" applyAlignment="0" applyProtection="0"/>
    <xf numFmtId="0" fontId="54" fillId="9" borderId="24" applyNumberFormat="0" applyAlignment="0" applyProtection="0"/>
    <xf numFmtId="0" fontId="54" fillId="9" borderId="24"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7" fillId="4" borderId="0" applyNumberFormat="0" applyBorder="0" applyAlignment="0" applyProtection="0"/>
    <xf numFmtId="0" fontId="47" fillId="4" borderId="0" applyNumberFormat="0" applyBorder="0" applyAlignment="0" applyProtection="0"/>
    <xf numFmtId="0" fontId="44" fillId="0" borderId="18" applyNumberFormat="0" applyFill="0" applyAlignment="0" applyProtection="0"/>
    <xf numFmtId="0" fontId="44" fillId="0" borderId="18"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0" fillId="7" borderId="21" applyNumberFormat="0" applyAlignment="0" applyProtection="0"/>
    <xf numFmtId="0" fontId="50" fillId="7" borderId="21" applyNumberFormat="0" applyAlignment="0" applyProtection="0"/>
    <xf numFmtId="0" fontId="53" fillId="0" borderId="23" applyNumberFormat="0" applyFill="0" applyAlignment="0" applyProtection="0"/>
    <xf numFmtId="0" fontId="53" fillId="0" borderId="23" applyNumberFormat="0" applyFill="0" applyAlignment="0" applyProtection="0"/>
    <xf numFmtId="0" fontId="8" fillId="0" borderId="0">
      <alignment horizontal="justify" vertical="top" wrapText="1"/>
    </xf>
    <xf numFmtId="0" fontId="20" fillId="0" borderId="0">
      <alignment horizontal="justify" vertical="top" wrapText="1"/>
    </xf>
    <xf numFmtId="0" fontId="49" fillId="6" borderId="0" applyNumberFormat="0" applyBorder="0" applyAlignment="0" applyProtection="0"/>
    <xf numFmtId="0" fontId="49" fillId="6" borderId="0" applyNumberFormat="0" applyBorder="0" applyAlignment="0" applyProtection="0"/>
    <xf numFmtId="0" fontId="8" fillId="0" borderId="0"/>
    <xf numFmtId="0" fontId="8" fillId="0" borderId="0"/>
    <xf numFmtId="0" fontId="8" fillId="0" borderId="0"/>
    <xf numFmtId="0" fontId="58" fillId="0" borderId="0"/>
    <xf numFmtId="0" fontId="58" fillId="0" borderId="0"/>
    <xf numFmtId="0" fontId="20" fillId="0" borderId="0"/>
    <xf numFmtId="0" fontId="6" fillId="0" borderId="0"/>
    <xf numFmtId="0" fontId="58" fillId="0" borderId="0"/>
    <xf numFmtId="0" fontId="6" fillId="0" borderId="0"/>
    <xf numFmtId="0" fontId="8" fillId="0" borderId="0"/>
    <xf numFmtId="0" fontId="8" fillId="0" borderId="0"/>
    <xf numFmtId="0" fontId="6" fillId="0" borderId="0"/>
    <xf numFmtId="0" fontId="8" fillId="0" borderId="0"/>
    <xf numFmtId="0" fontId="6" fillId="0" borderId="0"/>
    <xf numFmtId="0" fontId="20" fillId="0" borderId="0"/>
    <xf numFmtId="0" fontId="8" fillId="0" borderId="0"/>
    <xf numFmtId="0" fontId="35" fillId="0" borderId="0"/>
    <xf numFmtId="0" fontId="35" fillId="0" borderId="0"/>
    <xf numFmtId="0" fontId="8" fillId="0" borderId="0" applyNumberFormat="0" applyFont="0" applyFill="0" applyBorder="0" applyAlignment="0" applyProtection="0">
      <alignment vertical="top"/>
    </xf>
    <xf numFmtId="0" fontId="59" fillId="0" borderId="0"/>
    <xf numFmtId="0" fontId="60" fillId="0" borderId="0"/>
    <xf numFmtId="0" fontId="60" fillId="0" borderId="0"/>
    <xf numFmtId="0" fontId="61" fillId="0" borderId="0"/>
    <xf numFmtId="0" fontId="6" fillId="0" borderId="0"/>
    <xf numFmtId="0" fontId="60" fillId="0" borderId="0"/>
    <xf numFmtId="0" fontId="8"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25" fillId="0" borderId="0"/>
    <xf numFmtId="0" fontId="51" fillId="8" borderId="22" applyNumberFormat="0" applyAlignment="0" applyProtection="0"/>
    <xf numFmtId="0" fontId="51" fillId="8" borderId="22" applyNumberFormat="0" applyAlignment="0" applyProtection="0"/>
    <xf numFmtId="9" fontId="8" fillId="0" borderId="0" applyFont="0" applyFill="0" applyBorder="0" applyAlignment="0" applyProtection="0"/>
    <xf numFmtId="0" fontId="38" fillId="0" borderId="0"/>
    <xf numFmtId="0" fontId="43" fillId="0" borderId="0" applyNumberFormat="0" applyFill="0" applyBorder="0" applyAlignment="0" applyProtection="0"/>
    <xf numFmtId="0" fontId="43" fillId="0" borderId="0" applyNumberFormat="0" applyFill="0" applyBorder="0" applyAlignment="0" applyProtection="0"/>
    <xf numFmtId="0" fontId="41" fillId="0" borderId="26" applyNumberFormat="0" applyFill="0" applyAlignment="0" applyProtection="0"/>
    <xf numFmtId="0" fontId="41" fillId="0" borderId="26"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9" fillId="0" borderId="0"/>
    <xf numFmtId="0" fontId="6" fillId="0" borderId="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8" fillId="35" borderId="27" applyNumberFormat="0" applyFont="0" applyAlignment="0" applyProtection="0"/>
    <xf numFmtId="0" fontId="8" fillId="0" borderId="0"/>
    <xf numFmtId="0" fontId="5" fillId="0" borderId="0"/>
    <xf numFmtId="4" fontId="8" fillId="0" borderId="0"/>
    <xf numFmtId="0" fontId="4" fillId="0" borderId="0"/>
    <xf numFmtId="0" fontId="20" fillId="0" borderId="0"/>
    <xf numFmtId="0" fontId="3" fillId="0" borderId="0"/>
    <xf numFmtId="0" fontId="8" fillId="0" borderId="0"/>
    <xf numFmtId="43" fontId="63" fillId="0" borderId="0" applyFont="0" applyFill="0" applyBorder="0" applyAlignment="0" applyProtection="0"/>
    <xf numFmtId="0" fontId="2" fillId="0" borderId="0"/>
    <xf numFmtId="0" fontId="66" fillId="0" borderId="0"/>
    <xf numFmtId="0" fontId="67" fillId="0" borderId="0"/>
    <xf numFmtId="0" fontId="60" fillId="39"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39"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42" borderId="0" applyNumberFormat="0" applyBorder="0" applyAlignment="0" applyProtection="0"/>
    <xf numFmtId="0" fontId="60" fillId="45" borderId="0" applyNumberFormat="0" applyBorder="0" applyAlignment="0" applyProtection="0"/>
    <xf numFmtId="0" fontId="60" fillId="48" borderId="0" applyNumberFormat="0" applyBorder="0" applyAlignment="0" applyProtection="0"/>
    <xf numFmtId="0" fontId="60" fillId="45" borderId="0" applyNumberFormat="0" applyBorder="0" applyAlignment="0" applyProtection="0"/>
    <xf numFmtId="0" fontId="69" fillId="49"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1" borderId="0" applyNumberFormat="0" applyBorder="0" applyAlignment="0" applyProtection="0"/>
    <xf numFmtId="0" fontId="70" fillId="40" borderId="0" applyNumberFormat="0" applyBorder="0" applyAlignment="0" applyProtection="0"/>
    <xf numFmtId="0" fontId="42" fillId="35" borderId="27" applyNumberFormat="0" applyFont="0" applyAlignment="0" applyProtection="0"/>
    <xf numFmtId="0" fontId="42" fillId="35" borderId="27" applyNumberFormat="0" applyFont="0" applyAlignment="0" applyProtection="0"/>
    <xf numFmtId="0" fontId="42" fillId="35" borderId="27" applyNumberFormat="0" applyFont="0" applyAlignment="0" applyProtection="0"/>
    <xf numFmtId="16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6" fontId="84" fillId="0" borderId="0" applyFont="0" applyFill="0" applyBorder="0" applyAlignment="0" applyProtection="0"/>
    <xf numFmtId="0" fontId="47" fillId="4"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47" fillId="4" borderId="0" applyNumberFormat="0" applyBorder="0" applyAlignment="0" applyProtection="0"/>
    <xf numFmtId="0" fontId="68" fillId="41" borderId="0" applyNumberFormat="0" applyBorder="0" applyAlignment="0" applyProtection="0"/>
    <xf numFmtId="0" fontId="69" fillId="53" borderId="0" applyNumberFormat="0" applyBorder="0" applyAlignment="0" applyProtection="0"/>
    <xf numFmtId="0" fontId="69" fillId="54" borderId="0" applyNumberFormat="0" applyBorder="0" applyAlignment="0" applyProtection="0"/>
    <xf numFmtId="0" fontId="69" fillId="55"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6" borderId="0" applyNumberFormat="0" applyBorder="0" applyAlignment="0" applyProtection="0"/>
    <xf numFmtId="0" fontId="71" fillId="57" borderId="37" applyNumberFormat="0" applyAlignment="0" applyProtection="0"/>
    <xf numFmtId="0" fontId="71" fillId="57" borderId="37" applyNumberFormat="0" applyAlignment="0" applyProtection="0"/>
    <xf numFmtId="0" fontId="71" fillId="57" borderId="37" applyNumberFormat="0" applyAlignment="0" applyProtection="0"/>
    <xf numFmtId="0" fontId="72" fillId="57" borderId="32" applyNumberFormat="0" applyAlignment="0" applyProtection="0"/>
    <xf numFmtId="0" fontId="72" fillId="57" borderId="32" applyNumberFormat="0" applyAlignment="0" applyProtection="0"/>
    <xf numFmtId="0" fontId="72" fillId="57" borderId="32" applyNumberFormat="0" applyAlignment="0" applyProtection="0"/>
    <xf numFmtId="0" fontId="70" fillId="40" borderId="0" applyNumberFormat="0" applyBorder="0" applyAlignment="0" applyProtection="0"/>
    <xf numFmtId="0" fontId="73" fillId="0" borderId="34" applyNumberFormat="0" applyFill="0" applyAlignment="0" applyProtection="0"/>
    <xf numFmtId="0" fontId="74" fillId="0" borderId="35" applyNumberFormat="0" applyFill="0" applyAlignment="0" applyProtection="0"/>
    <xf numFmtId="0" fontId="75" fillId="0" borderId="36"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59" borderId="0" applyNumberFormat="0" applyBorder="0" applyAlignment="0" applyProtection="0"/>
    <xf numFmtId="0" fontId="58" fillId="0" borderId="0"/>
    <xf numFmtId="0" fontId="2" fillId="0" borderId="0"/>
    <xf numFmtId="0" fontId="20" fillId="0" borderId="0"/>
    <xf numFmtId="0" fontId="20" fillId="0" borderId="0"/>
    <xf numFmtId="0" fontId="58" fillId="0" borderId="0"/>
    <xf numFmtId="0" fontId="8" fillId="0" borderId="0"/>
    <xf numFmtId="0" fontId="8" fillId="0" borderId="0"/>
    <xf numFmtId="0" fontId="8" fillId="0" borderId="0"/>
    <xf numFmtId="0" fontId="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0" fillId="0" borderId="0"/>
    <xf numFmtId="0" fontId="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2" fillId="0" borderId="0"/>
    <xf numFmtId="0" fontId="2" fillId="0" borderId="0"/>
    <xf numFmtId="0" fontId="2" fillId="0" borderId="0"/>
    <xf numFmtId="0" fontId="58" fillId="0" borderId="0"/>
    <xf numFmtId="0" fontId="58" fillId="0" borderId="0"/>
    <xf numFmtId="0" fontId="58" fillId="0" borderId="0"/>
    <xf numFmtId="0" fontId="8" fillId="0" borderId="0"/>
    <xf numFmtId="0" fontId="58" fillId="0" borderId="0"/>
    <xf numFmtId="0" fontId="2" fillId="0" borderId="0"/>
    <xf numFmtId="0" fontId="2" fillId="0" borderId="0"/>
    <xf numFmtId="0" fontId="8" fillId="0" borderId="0"/>
    <xf numFmtId="0" fontId="2" fillId="0" borderId="0"/>
    <xf numFmtId="0" fontId="2" fillId="0" borderId="0"/>
    <xf numFmtId="0" fontId="78" fillId="0" borderId="38" applyNumberFormat="0" applyFill="0" applyAlignment="0" applyProtection="0"/>
    <xf numFmtId="0" fontId="79" fillId="58" borderId="33" applyNumberFormat="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3" fillId="44" borderId="32" applyNumberFormat="0" applyAlignment="0" applyProtection="0"/>
    <xf numFmtId="0" fontId="83" fillId="44" borderId="32" applyNumberFormat="0" applyAlignment="0" applyProtection="0"/>
    <xf numFmtId="0" fontId="83" fillId="44" borderId="32" applyNumberFormat="0" applyAlignment="0" applyProtection="0"/>
    <xf numFmtId="44" fontId="2" fillId="0" borderId="0" applyFont="0" applyFill="0" applyBorder="0" applyAlignment="0" applyProtection="0"/>
    <xf numFmtId="0" fontId="65" fillId="0" borderId="0"/>
    <xf numFmtId="0" fontId="65" fillId="0" borderId="0"/>
    <xf numFmtId="0" fontId="8" fillId="0" borderId="0"/>
    <xf numFmtId="0" fontId="65" fillId="0" borderId="0"/>
    <xf numFmtId="0" fontId="8" fillId="0" borderId="0"/>
    <xf numFmtId="164" fontId="65" fillId="0" borderId="0" applyFont="0" applyFill="0" applyBorder="0" applyAlignment="0" applyProtection="0"/>
    <xf numFmtId="0" fontId="66" fillId="0" borderId="0"/>
    <xf numFmtId="44" fontId="2"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0" fontId="1" fillId="0" borderId="0"/>
    <xf numFmtId="0" fontId="1" fillId="0" borderId="0"/>
    <xf numFmtId="0" fontId="1" fillId="0" borderId="0"/>
    <xf numFmtId="44" fontId="39"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0" borderId="0"/>
    <xf numFmtId="0" fontId="1" fillId="0" borderId="0"/>
    <xf numFmtId="43" fontId="6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8" fillId="0" borderId="0"/>
    <xf numFmtId="16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27">
    <xf numFmtId="0" fontId="0" fillId="0" borderId="0" xfId="0"/>
    <xf numFmtId="1" fontId="9" fillId="0" borderId="2" xfId="2" applyNumberFormat="1" applyFont="1" applyBorder="1" applyAlignment="1">
      <alignment horizontal="center" vertical="center" wrapText="1"/>
    </xf>
    <xf numFmtId="0" fontId="9" fillId="0" borderId="2" xfId="2" applyFont="1" applyBorder="1" applyAlignment="1">
      <alignment horizontal="center" vertical="center" wrapText="1"/>
    </xf>
    <xf numFmtId="4" fontId="9" fillId="0" borderId="2" xfId="2" applyNumberFormat="1" applyFont="1" applyBorder="1" applyAlignment="1">
      <alignment horizontal="center" vertical="center" wrapText="1"/>
    </xf>
    <xf numFmtId="0" fontId="11" fillId="0" borderId="0" xfId="2" applyFont="1" applyAlignment="1">
      <alignment vertical="center" wrapText="1"/>
    </xf>
    <xf numFmtId="0" fontId="0" fillId="0" borderId="0" xfId="0" applyAlignment="1">
      <alignment vertical="top" wrapText="1"/>
    </xf>
    <xf numFmtId="4" fontId="0" fillId="0" borderId="0" xfId="0" applyNumberFormat="1" applyAlignment="1">
      <alignment horizontal="right" wrapText="1"/>
    </xf>
    <xf numFmtId="4" fontId="0" fillId="0" borderId="0" xfId="0" applyNumberFormat="1" applyAlignment="1">
      <alignment horizontal="center" wrapText="1"/>
    </xf>
    <xf numFmtId="4" fontId="12" fillId="0" borderId="0" xfId="0" applyNumberFormat="1" applyFont="1" applyAlignment="1">
      <alignment horizontal="right" wrapText="1"/>
    </xf>
    <xf numFmtId="4" fontId="0" fillId="0" borderId="3" xfId="0" applyNumberFormat="1" applyBorder="1" applyAlignment="1">
      <alignment horizontal="center" wrapText="1"/>
    </xf>
    <xf numFmtId="4" fontId="0" fillId="0" borderId="3" xfId="0" applyNumberFormat="1" applyBorder="1" applyAlignment="1">
      <alignment horizontal="right" wrapText="1"/>
    </xf>
    <xf numFmtId="4" fontId="12" fillId="0" borderId="3" xfId="0" applyNumberFormat="1" applyFont="1" applyBorder="1" applyAlignment="1">
      <alignment horizontal="right" wrapText="1"/>
    </xf>
    <xf numFmtId="0" fontId="0" fillId="0" borderId="3" xfId="0" applyBorder="1" applyAlignment="1">
      <alignment vertical="top" wrapText="1"/>
    </xf>
    <xf numFmtId="0" fontId="14" fillId="0" borderId="0" xfId="0" applyFont="1"/>
    <xf numFmtId="0" fontId="0" fillId="0" borderId="3" xfId="0" applyBorder="1"/>
    <xf numFmtId="4" fontId="0" fillId="0" borderId="0" xfId="0" applyNumberFormat="1"/>
    <xf numFmtId="4" fontId="0" fillId="0" borderId="3" xfId="0" applyNumberFormat="1" applyBorder="1"/>
    <xf numFmtId="0" fontId="16" fillId="0" borderId="0" xfId="0" applyFont="1" applyAlignment="1">
      <alignment horizontal="right"/>
    </xf>
    <xf numFmtId="0" fontId="16" fillId="0" borderId="0" xfId="0" applyFont="1"/>
    <xf numFmtId="0" fontId="0" fillId="0" borderId="0" xfId="0" applyAlignment="1">
      <alignment horizontal="justify" vertical="top" wrapText="1"/>
    </xf>
    <xf numFmtId="0" fontId="0" fillId="0" borderId="0" xfId="0" quotePrefix="1" applyAlignment="1">
      <alignment vertical="top" wrapText="1"/>
    </xf>
    <xf numFmtId="4" fontId="0" fillId="0" borderId="0" xfId="0" applyNumberFormat="1" applyBorder="1"/>
    <xf numFmtId="0" fontId="0" fillId="0" borderId="0" xfId="0" quotePrefix="1" applyAlignment="1">
      <alignment horizontal="justify" vertical="top" wrapText="1"/>
    </xf>
    <xf numFmtId="4" fontId="0" fillId="0" borderId="0" xfId="0" applyNumberFormat="1" applyBorder="1" applyAlignment="1">
      <alignment horizontal="right" wrapText="1"/>
    </xf>
    <xf numFmtId="4" fontId="0" fillId="0" borderId="0" xfId="0" applyNumberFormat="1" applyBorder="1" applyAlignment="1">
      <alignment horizontal="center" wrapText="1"/>
    </xf>
    <xf numFmtId="0" fontId="0" fillId="0" borderId="3" xfId="0" applyBorder="1" applyAlignment="1">
      <alignment horizontal="center"/>
    </xf>
    <xf numFmtId="0" fontId="0" fillId="0" borderId="0" xfId="0" applyAlignment="1">
      <alignment horizontal="center"/>
    </xf>
    <xf numFmtId="4" fontId="17" fillId="0" borderId="0" xfId="0" applyNumberFormat="1" applyFont="1" applyAlignment="1">
      <alignment horizontal="right" wrapText="1"/>
    </xf>
    <xf numFmtId="0" fontId="15" fillId="0" borderId="0" xfId="0" applyFont="1" applyAlignment="1">
      <alignment wrapText="1"/>
    </xf>
    <xf numFmtId="0" fontId="0" fillId="0" borderId="0" xfId="0" quotePrefix="1" applyAlignment="1">
      <alignment horizontal="right" vertical="top" wrapText="1"/>
    </xf>
    <xf numFmtId="0" fontId="0" fillId="0" borderId="3" xfId="0" applyBorder="1" applyAlignment="1">
      <alignment horizontal="justify" vertical="top" wrapText="1"/>
    </xf>
    <xf numFmtId="0" fontId="0" fillId="0" borderId="0" xfId="0" applyAlignment="1">
      <alignment horizontal="righ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14" fillId="0" borderId="0" xfId="0" applyFont="1" applyAlignment="1">
      <alignment vertical="top" wrapText="1"/>
    </xf>
    <xf numFmtId="0" fontId="14" fillId="0" borderId="0" xfId="0" applyFont="1" applyAlignment="1">
      <alignment horizontal="justify" vertical="top" wrapText="1"/>
    </xf>
    <xf numFmtId="0" fontId="20" fillId="0" borderId="0" xfId="0" quotePrefix="1"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4" fillId="0" borderId="0" xfId="0" applyFont="1" applyAlignment="1">
      <alignment horizontal="right"/>
    </xf>
    <xf numFmtId="4" fontId="14" fillId="0" borderId="0" xfId="0" applyNumberFormat="1" applyFont="1"/>
    <xf numFmtId="0" fontId="14" fillId="0" borderId="0" xfId="0" applyFont="1" applyBorder="1" applyAlignment="1">
      <alignment horizontal="center"/>
    </xf>
    <xf numFmtId="4" fontId="0" fillId="0" borderId="0" xfId="0" quotePrefix="1" applyNumberFormat="1" applyAlignment="1">
      <alignment horizontal="right" wrapText="1"/>
    </xf>
    <xf numFmtId="0" fontId="8" fillId="0" borderId="0" xfId="0" applyFont="1" applyAlignment="1">
      <alignment vertical="top" wrapText="1"/>
    </xf>
    <xf numFmtId="0" fontId="22" fillId="0" borderId="0" xfId="0" applyFont="1"/>
    <xf numFmtId="0" fontId="21" fillId="0" borderId="0" xfId="0" applyFont="1" applyAlignment="1">
      <alignment vertical="top" wrapText="1"/>
    </xf>
    <xf numFmtId="0" fontId="23" fillId="0" borderId="0" xfId="0" applyFont="1"/>
    <xf numFmtId="4" fontId="20" fillId="0" borderId="0" xfId="0" applyNumberFormat="1" applyFont="1" applyAlignment="1">
      <alignment horizontal="center" wrapText="1"/>
    </xf>
    <xf numFmtId="4" fontId="20" fillId="0" borderId="0" xfId="0" applyNumberFormat="1" applyFont="1" applyAlignment="1">
      <alignment horizontal="right" wrapText="1"/>
    </xf>
    <xf numFmtId="0" fontId="20" fillId="0" borderId="0" xfId="0" applyFont="1"/>
    <xf numFmtId="0" fontId="13" fillId="0" borderId="0" xfId="0" applyFont="1" applyAlignment="1">
      <alignment vertical="top" wrapText="1"/>
    </xf>
    <xf numFmtId="0" fontId="13" fillId="0" borderId="0" xfId="0" applyFont="1" applyAlignment="1">
      <alignment horizontal="justify" vertical="top" wrapText="1"/>
    </xf>
    <xf numFmtId="4" fontId="17" fillId="0" borderId="0" xfId="0" applyNumberFormat="1" applyFont="1" applyAlignment="1">
      <alignment horizontal="center" wrapText="1"/>
    </xf>
    <xf numFmtId="0" fontId="17" fillId="0" borderId="0" xfId="0" applyFont="1"/>
    <xf numFmtId="0" fontId="17" fillId="0" borderId="0" xfId="0" applyFont="1" applyAlignment="1">
      <alignment vertical="top" wrapText="1"/>
    </xf>
    <xf numFmtId="0" fontId="17" fillId="0" borderId="0" xfId="0" applyFont="1" applyAlignment="1">
      <alignment horizontal="justify" vertical="top" wrapText="1"/>
    </xf>
    <xf numFmtId="0" fontId="17" fillId="0" borderId="0" xfId="0" quotePrefix="1" applyFont="1" applyAlignment="1">
      <alignment horizontal="justify" vertical="top" wrapText="1"/>
    </xf>
    <xf numFmtId="39" fontId="0" fillId="0" borderId="0" xfId="0" applyNumberFormat="1" applyAlignment="1">
      <alignment horizontal="right" wrapText="1"/>
    </xf>
    <xf numFmtId="39" fontId="0" fillId="0" borderId="3" xfId="0" applyNumberFormat="1" applyBorder="1" applyAlignment="1">
      <alignment horizontal="right" wrapText="1"/>
    </xf>
    <xf numFmtId="4" fontId="24" fillId="0" borderId="0" xfId="0" applyNumberFormat="1" applyFont="1"/>
    <xf numFmtId="165" fontId="13" fillId="0" borderId="1" xfId="0" applyNumberFormat="1" applyFont="1" applyBorder="1" applyAlignment="1">
      <alignment horizontal="right"/>
    </xf>
    <xf numFmtId="165" fontId="21" fillId="0" borderId="1" xfId="0" applyNumberFormat="1" applyFont="1" applyBorder="1" applyAlignment="1">
      <alignment horizontal="right"/>
    </xf>
    <xf numFmtId="0" fontId="25" fillId="0" borderId="0" xfId="0" applyFont="1" applyAlignment="1">
      <alignment vertical="top"/>
    </xf>
    <xf numFmtId="0" fontId="24" fillId="0" borderId="0" xfId="0" applyFont="1" applyAlignment="1">
      <alignment vertical="top"/>
    </xf>
    <xf numFmtId="4" fontId="25" fillId="0" borderId="0" xfId="0" applyNumberFormat="1" applyFont="1" applyAlignment="1">
      <alignment vertical="top"/>
    </xf>
    <xf numFmtId="0" fontId="25" fillId="0" borderId="0" xfId="0" applyFont="1"/>
    <xf numFmtId="0" fontId="25" fillId="0" borderId="4" xfId="0" applyFont="1" applyBorder="1" applyAlignment="1">
      <alignment vertical="top"/>
    </xf>
    <xf numFmtId="4" fontId="25" fillId="0" borderId="4" xfId="0" applyNumberFormat="1" applyFont="1" applyBorder="1" applyAlignment="1">
      <alignment vertical="top"/>
    </xf>
    <xf numFmtId="4" fontId="24" fillId="0" borderId="4" xfId="0" applyNumberFormat="1" applyFont="1" applyBorder="1" applyAlignment="1">
      <alignment vertical="top"/>
    </xf>
    <xf numFmtId="0" fontId="26" fillId="0" borderId="0" xfId="0" applyFont="1" applyAlignment="1">
      <alignment vertical="top"/>
    </xf>
    <xf numFmtId="0" fontId="25" fillId="0" borderId="5" xfId="0" applyFont="1" applyBorder="1" applyAlignment="1">
      <alignment vertical="top"/>
    </xf>
    <xf numFmtId="4" fontId="25" fillId="0" borderId="5" xfId="0" applyNumberFormat="1" applyFont="1" applyBorder="1" applyAlignment="1">
      <alignment vertical="top"/>
    </xf>
    <xf numFmtId="4" fontId="26" fillId="0" borderId="5" xfId="0" applyNumberFormat="1" applyFont="1" applyBorder="1" applyAlignment="1">
      <alignment vertical="top"/>
    </xf>
    <xf numFmtId="0" fontId="25" fillId="0" borderId="0" xfId="0" applyFont="1" applyAlignment="1">
      <alignment vertical="top" wrapText="1"/>
    </xf>
    <xf numFmtId="4" fontId="25" fillId="0" borderId="0" xfId="0" applyNumberFormat="1" applyFont="1"/>
    <xf numFmtId="0" fontId="27" fillId="0" borderId="4" xfId="0" applyFont="1" applyBorder="1" applyAlignment="1">
      <alignment vertical="top"/>
    </xf>
    <xf numFmtId="4" fontId="27" fillId="0" borderId="4" xfId="0" applyNumberFormat="1" applyFont="1" applyBorder="1" applyAlignment="1">
      <alignment vertical="top"/>
    </xf>
    <xf numFmtId="0" fontId="25" fillId="0" borderId="0" xfId="0" applyNumberFormat="1" applyFont="1" applyAlignment="1">
      <alignment vertical="top"/>
    </xf>
    <xf numFmtId="49" fontId="25" fillId="0" borderId="0" xfId="0" applyNumberFormat="1" applyFont="1" applyAlignment="1">
      <alignment vertical="top"/>
    </xf>
    <xf numFmtId="0" fontId="28" fillId="0" borderId="0" xfId="0" applyFont="1" applyAlignment="1">
      <alignment vertical="top"/>
    </xf>
    <xf numFmtId="4" fontId="28" fillId="0" borderId="0" xfId="0" applyNumberFormat="1" applyFont="1"/>
    <xf numFmtId="0" fontId="28" fillId="0" borderId="0" xfId="0" applyFont="1"/>
    <xf numFmtId="0" fontId="24" fillId="0" borderId="4" xfId="0" applyFont="1" applyBorder="1" applyAlignment="1">
      <alignment vertical="top"/>
    </xf>
    <xf numFmtId="4" fontId="24" fillId="0" borderId="4" xfId="0" applyNumberFormat="1" applyFont="1" applyBorder="1"/>
    <xf numFmtId="0" fontId="28" fillId="0" borderId="6" xfId="0" applyFont="1" applyBorder="1" applyAlignment="1">
      <alignment vertical="top"/>
    </xf>
    <xf numFmtId="4" fontId="28" fillId="0" borderId="6" xfId="0" applyNumberFormat="1" applyFont="1" applyBorder="1"/>
    <xf numFmtId="4" fontId="24" fillId="0" borderId="0" xfId="0" applyNumberFormat="1" applyFont="1" applyAlignment="1">
      <alignment vertical="top"/>
    </xf>
    <xf numFmtId="0" fontId="28" fillId="0" borderId="4" xfId="0" applyFont="1" applyBorder="1" applyAlignment="1">
      <alignment vertical="top"/>
    </xf>
    <xf numFmtId="0" fontId="28" fillId="0" borderId="4" xfId="0" applyFont="1" applyBorder="1"/>
    <xf numFmtId="4" fontId="28" fillId="0" borderId="4" xfId="0" applyNumberFormat="1" applyFont="1" applyBorder="1"/>
    <xf numFmtId="0" fontId="28" fillId="0" borderId="0" xfId="0" applyFont="1" applyBorder="1" applyAlignment="1">
      <alignment vertical="top"/>
    </xf>
    <xf numFmtId="0" fontId="28" fillId="0" borderId="0" xfId="0" applyFont="1" applyBorder="1"/>
    <xf numFmtId="4" fontId="28" fillId="0" borderId="0" xfId="0" applyNumberFormat="1" applyFont="1" applyBorder="1"/>
    <xf numFmtId="0" fontId="28" fillId="0" borderId="7" xfId="0" applyFont="1" applyBorder="1"/>
    <xf numFmtId="4" fontId="28" fillId="0" borderId="7" xfId="0" applyNumberFormat="1" applyFont="1" applyBorder="1"/>
    <xf numFmtId="4" fontId="24" fillId="0" borderId="7" xfId="0" applyNumberFormat="1" applyFont="1" applyBorder="1"/>
    <xf numFmtId="0" fontId="28" fillId="0" borderId="0" xfId="0" applyFont="1" applyAlignment="1">
      <alignment horizontal="center"/>
    </xf>
    <xf numFmtId="0" fontId="29" fillId="0" borderId="0" xfId="0" applyFont="1" applyAlignment="1">
      <alignment horizontal="left"/>
    </xf>
    <xf numFmtId="49" fontId="28" fillId="0" borderId="0" xfId="0" applyNumberFormat="1" applyFont="1" applyAlignment="1">
      <alignment vertical="top"/>
    </xf>
    <xf numFmtId="39" fontId="9" fillId="0" borderId="8" xfId="2" applyNumberFormat="1" applyFont="1" applyBorder="1" applyAlignment="1">
      <alignment horizontal="center" vertical="center" wrapText="1"/>
    </xf>
    <xf numFmtId="0" fontId="11" fillId="0" borderId="9" xfId="2" applyFont="1" applyBorder="1" applyAlignment="1">
      <alignment vertical="center" wrapText="1"/>
    </xf>
    <xf numFmtId="0" fontId="0" fillId="0" borderId="9" xfId="0" applyBorder="1"/>
    <xf numFmtId="0" fontId="14" fillId="0" borderId="0" xfId="0" applyFont="1" applyAlignment="1">
      <alignment horizontal="left" vertical="top" wrapText="1"/>
    </xf>
    <xf numFmtId="0" fontId="14" fillId="0" borderId="0" xfId="0" applyFont="1" applyBorder="1" applyAlignment="1">
      <alignment horizontal="left" vertical="top" wrapText="1"/>
    </xf>
    <xf numFmtId="4" fontId="12" fillId="0" borderId="9" xfId="0" applyNumberFormat="1" applyFont="1" applyBorder="1" applyAlignment="1">
      <alignment horizontal="right" wrapText="1"/>
    </xf>
    <xf numFmtId="4" fontId="17" fillId="0" borderId="9" xfId="0" applyNumberFormat="1" applyFont="1" applyBorder="1" applyAlignment="1">
      <alignment horizontal="right" wrapText="1"/>
    </xf>
    <xf numFmtId="4" fontId="9" fillId="0" borderId="8" xfId="2" applyNumberFormat="1" applyFont="1" applyBorder="1" applyAlignment="1">
      <alignment horizontal="center" vertical="center" wrapText="1"/>
    </xf>
    <xf numFmtId="4" fontId="12" fillId="0" borderId="10" xfId="0" applyNumberFormat="1" applyFont="1" applyBorder="1" applyAlignment="1">
      <alignment horizontal="right" wrapText="1"/>
    </xf>
    <xf numFmtId="0" fontId="17" fillId="0" borderId="9" xfId="0" applyFont="1" applyBorder="1"/>
    <xf numFmtId="0" fontId="22" fillId="0" borderId="9" xfId="0" applyFont="1" applyBorder="1"/>
    <xf numFmtId="0" fontId="25" fillId="0" borderId="9" xfId="0" applyFont="1" applyBorder="1"/>
    <xf numFmtId="4" fontId="25" fillId="0" borderId="9" xfId="0" applyNumberFormat="1" applyFont="1" applyBorder="1" applyAlignment="1">
      <alignment vertical="top"/>
    </xf>
    <xf numFmtId="4" fontId="27" fillId="0" borderId="11" xfId="0" applyNumberFormat="1" applyFont="1" applyBorder="1" applyAlignment="1">
      <alignment vertical="top"/>
    </xf>
    <xf numFmtId="4" fontId="25" fillId="0" borderId="9" xfId="0" applyNumberFormat="1" applyFont="1" applyBorder="1"/>
    <xf numFmtId="0" fontId="28" fillId="0" borderId="9" xfId="0" applyFont="1" applyBorder="1"/>
    <xf numFmtId="4" fontId="28" fillId="0" borderId="9" xfId="0" applyNumberFormat="1" applyFont="1" applyBorder="1"/>
    <xf numFmtId="4" fontId="28" fillId="0" borderId="11" xfId="0" applyNumberFormat="1" applyFont="1" applyBorder="1"/>
    <xf numFmtId="4" fontId="28" fillId="0" borderId="12" xfId="0" applyNumberFormat="1" applyFont="1" applyBorder="1"/>
    <xf numFmtId="0" fontId="0" fillId="0" borderId="0" xfId="0" applyFill="1" applyAlignment="1">
      <alignment horizontal="justify" vertical="top" wrapText="1"/>
    </xf>
    <xf numFmtId="0" fontId="0" fillId="0" borderId="0" xfId="0" applyFill="1" applyAlignment="1">
      <alignment vertical="top" wrapText="1"/>
    </xf>
    <xf numFmtId="4" fontId="0" fillId="0" borderId="0" xfId="0" applyNumberFormat="1" applyFill="1" applyAlignment="1">
      <alignment horizontal="center" wrapText="1"/>
    </xf>
    <xf numFmtId="0" fontId="18" fillId="0" borderId="0" xfId="0" applyFont="1" applyFill="1" applyAlignment="1">
      <alignment horizontal="justify" vertical="top" wrapText="1"/>
    </xf>
    <xf numFmtId="4" fontId="0" fillId="0" borderId="0" xfId="0" applyNumberFormat="1" applyFill="1" applyAlignment="1">
      <alignment horizontal="right" wrapText="1"/>
    </xf>
    <xf numFmtId="4" fontId="0" fillId="0" borderId="0" xfId="0" applyNumberFormat="1" applyFill="1" applyBorder="1" applyAlignment="1">
      <alignment horizontal="right" wrapText="1"/>
    </xf>
    <xf numFmtId="0" fontId="19" fillId="0" borderId="0" xfId="0" applyFont="1" applyAlignment="1">
      <alignment vertical="top" wrapText="1"/>
    </xf>
    <xf numFmtId="1" fontId="11" fillId="0" borderId="2" xfId="2" applyNumberFormat="1" applyFont="1" applyBorder="1" applyAlignment="1">
      <alignment horizontal="center" vertical="center" wrapText="1"/>
    </xf>
    <xf numFmtId="0" fontId="22" fillId="0" borderId="0" xfId="0" applyFont="1" applyAlignment="1">
      <alignment vertical="top" wrapText="1"/>
    </xf>
    <xf numFmtId="0" fontId="22" fillId="0" borderId="0" xfId="0" applyFont="1" applyAlignment="1">
      <alignment horizontal="left" vertical="top" wrapText="1"/>
    </xf>
    <xf numFmtId="0" fontId="14" fillId="0" borderId="0" xfId="0" applyFont="1" applyFill="1" applyAlignment="1">
      <alignment horizontal="justify" vertical="top" wrapText="1"/>
    </xf>
    <xf numFmtId="0" fontId="18"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0" fillId="0" borderId="0" xfId="0" quotePrefix="1" applyFill="1" applyAlignment="1">
      <alignment horizontal="justify" vertical="top" wrapText="1"/>
    </xf>
    <xf numFmtId="165" fontId="13" fillId="0" borderId="0" xfId="0" applyNumberFormat="1" applyFont="1" applyBorder="1" applyAlignment="1">
      <alignment horizontal="right"/>
    </xf>
    <xf numFmtId="0" fontId="0" fillId="0" borderId="0" xfId="0" quotePrefix="1" applyFill="1" applyAlignment="1">
      <alignment horizontal="right" vertical="top" wrapText="1"/>
    </xf>
    <xf numFmtId="0" fontId="0" fillId="0" borderId="3" xfId="0" applyBorder="1" applyAlignment="1">
      <alignment horizontal="right" vertical="top" wrapText="1"/>
    </xf>
    <xf numFmtId="0" fontId="0" fillId="0" borderId="0" xfId="0" applyFill="1" applyAlignment="1">
      <alignment horizontal="right" vertical="top" wrapText="1"/>
    </xf>
    <xf numFmtId="0" fontId="8" fillId="0" borderId="0" xfId="0" applyFont="1" applyFill="1" applyAlignment="1">
      <alignment horizontal="justify" vertical="top" wrapText="1"/>
    </xf>
    <xf numFmtId="0" fontId="0" fillId="0" borderId="0" xfId="0" quotePrefix="1" applyFill="1" applyAlignment="1">
      <alignment vertical="top" wrapText="1"/>
    </xf>
    <xf numFmtId="39" fontId="0" fillId="0" borderId="0" xfId="0" applyNumberFormat="1" applyFill="1" applyAlignment="1">
      <alignment horizontal="right" wrapText="1"/>
    </xf>
    <xf numFmtId="0" fontId="19" fillId="0" borderId="0" xfId="0" applyFont="1" applyFill="1" applyAlignment="1">
      <alignment horizontal="justify" vertical="top" wrapText="1"/>
    </xf>
    <xf numFmtId="4" fontId="8" fillId="0" borderId="0" xfId="0" applyNumberFormat="1" applyFont="1" applyFill="1" applyAlignment="1">
      <alignment horizontal="right" wrapText="1"/>
    </xf>
    <xf numFmtId="39" fontId="8" fillId="0" borderId="0" xfId="0" applyNumberFormat="1" applyFont="1" applyAlignment="1">
      <alignment horizontal="right" wrapText="1"/>
    </xf>
    <xf numFmtId="0" fontId="22" fillId="0" borderId="0" xfId="0" applyFont="1" applyFill="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0" fontId="19" fillId="0" borderId="0" xfId="0" applyFont="1" applyAlignment="1">
      <alignment horizontal="center" vertical="top" wrapText="1"/>
    </xf>
    <xf numFmtId="0" fontId="22" fillId="0" borderId="0" xfId="0" applyFont="1" applyAlignment="1">
      <alignment horizontal="center" vertical="top" wrapText="1"/>
    </xf>
    <xf numFmtId="0" fontId="19" fillId="0" borderId="0" xfId="0" applyFont="1" applyFill="1" applyAlignment="1">
      <alignment horizontal="center" vertical="top" wrapText="1"/>
    </xf>
    <xf numFmtId="0" fontId="20" fillId="0" borderId="0" xfId="0" applyFont="1" applyFill="1" applyAlignment="1">
      <alignment vertical="top" wrapText="1"/>
    </xf>
    <xf numFmtId="0" fontId="19" fillId="0" borderId="0" xfId="0" applyFont="1" applyFill="1" applyAlignment="1">
      <alignment vertical="top" wrapText="1"/>
    </xf>
    <xf numFmtId="0" fontId="0" fillId="0" borderId="0" xfId="0" applyAlignment="1">
      <alignment horizontal="center" vertical="top" wrapText="1"/>
    </xf>
    <xf numFmtId="0" fontId="8" fillId="0" borderId="0" xfId="0" applyFont="1" applyAlignment="1">
      <alignment horizontal="center" vertical="top" wrapText="1"/>
    </xf>
    <xf numFmtId="1" fontId="11" fillId="0" borderId="0" xfId="2" applyNumberFormat="1" applyFont="1" applyBorder="1" applyAlignment="1">
      <alignment horizontal="center" vertical="center" wrapText="1"/>
    </xf>
    <xf numFmtId="0" fontId="9" fillId="0" borderId="0" xfId="2" applyFont="1" applyBorder="1" applyAlignment="1">
      <alignment horizontal="center" vertical="center" wrapText="1"/>
    </xf>
    <xf numFmtId="4" fontId="9" fillId="0" borderId="0" xfId="2" applyNumberFormat="1" applyFont="1" applyBorder="1" applyAlignment="1">
      <alignment horizontal="center" vertical="center" wrapText="1"/>
    </xf>
    <xf numFmtId="0" fontId="32" fillId="0" borderId="0" xfId="0" applyFont="1" applyAlignment="1">
      <alignment horizontal="justify" vertical="top" wrapText="1"/>
    </xf>
    <xf numFmtId="164" fontId="11" fillId="0" borderId="0" xfId="2" applyNumberFormat="1" applyFont="1" applyAlignment="1">
      <alignment vertical="center" wrapText="1"/>
    </xf>
    <xf numFmtId="164" fontId="0" fillId="0" borderId="0" xfId="0" applyNumberFormat="1"/>
    <xf numFmtId="164" fontId="0" fillId="0" borderId="0" xfId="0" applyNumberFormat="1" applyFill="1"/>
    <xf numFmtId="4" fontId="0" fillId="0" borderId="0" xfId="0" applyNumberFormat="1" applyAlignment="1">
      <alignment horizontal="left"/>
    </xf>
    <xf numFmtId="164" fontId="0" fillId="0" borderId="9" xfId="0" applyNumberFormat="1" applyBorder="1"/>
    <xf numFmtId="0" fontId="0" fillId="2" borderId="0" xfId="0" applyFill="1" applyAlignment="1">
      <alignment vertical="top" wrapText="1"/>
    </xf>
    <xf numFmtId="4" fontId="9" fillId="0" borderId="9" xfId="2" applyNumberFormat="1" applyFont="1" applyBorder="1" applyAlignment="1">
      <alignment horizontal="center" vertical="center" wrapText="1"/>
    </xf>
    <xf numFmtId="0" fontId="15" fillId="0" borderId="9" xfId="0" applyFont="1" applyBorder="1" applyAlignment="1">
      <alignment wrapText="1"/>
    </xf>
    <xf numFmtId="164" fontId="15" fillId="0" borderId="0" xfId="0" applyNumberFormat="1" applyFont="1" applyAlignment="1">
      <alignment wrapText="1"/>
    </xf>
    <xf numFmtId="164" fontId="0" fillId="0" borderId="0" xfId="0" applyNumberFormat="1" applyAlignment="1">
      <alignment horizontal="right" wrapText="1"/>
    </xf>
    <xf numFmtId="164" fontId="0" fillId="0" borderId="0" xfId="0" applyNumberFormat="1" applyBorder="1" applyAlignment="1">
      <alignment horizontal="right" wrapText="1"/>
    </xf>
    <xf numFmtId="0" fontId="0" fillId="2" borderId="0" xfId="0" applyFill="1" applyAlignment="1">
      <alignment horizontal="justify" vertical="top" wrapText="1"/>
    </xf>
    <xf numFmtId="0" fontId="18" fillId="2" borderId="0" xfId="0" applyFont="1" applyFill="1" applyAlignment="1">
      <alignment horizontal="justify" vertical="top" wrapText="1"/>
    </xf>
    <xf numFmtId="0" fontId="14" fillId="0" borderId="9" xfId="0" applyFont="1" applyBorder="1" applyAlignment="1">
      <alignment horizontal="left" vertical="top" wrapText="1"/>
    </xf>
    <xf numFmtId="4" fontId="12" fillId="0" borderId="9" xfId="0" applyNumberFormat="1" applyFont="1" applyFill="1" applyBorder="1" applyAlignment="1">
      <alignment horizontal="right" wrapText="1"/>
    </xf>
    <xf numFmtId="164" fontId="9" fillId="0" borderId="2" xfId="2" applyNumberFormat="1" applyFont="1" applyBorder="1" applyAlignment="1">
      <alignment horizontal="center" vertical="center" wrapText="1"/>
    </xf>
    <xf numFmtId="164" fontId="12" fillId="0" borderId="0" xfId="0" applyNumberFormat="1" applyFont="1" applyAlignment="1">
      <alignment horizontal="right" wrapText="1"/>
    </xf>
    <xf numFmtId="164" fontId="14" fillId="0" borderId="0" xfId="0" applyNumberFormat="1" applyFont="1" applyAlignment="1">
      <alignment horizontal="left" vertical="top" wrapText="1"/>
    </xf>
    <xf numFmtId="164" fontId="17" fillId="0" borderId="0" xfId="0" applyNumberFormat="1" applyFont="1" applyAlignment="1">
      <alignment horizontal="right" wrapText="1"/>
    </xf>
    <xf numFmtId="164" fontId="12" fillId="0" borderId="3" xfId="0" applyNumberFormat="1" applyFont="1" applyBorder="1" applyAlignment="1">
      <alignment horizontal="right" wrapText="1"/>
    </xf>
    <xf numFmtId="164" fontId="9" fillId="0" borderId="0" xfId="2" applyNumberFormat="1" applyFont="1" applyBorder="1" applyAlignment="1">
      <alignment horizontal="center" vertical="center" wrapText="1"/>
    </xf>
    <xf numFmtId="4" fontId="12" fillId="0" borderId="13" xfId="0" applyNumberFormat="1" applyFont="1" applyBorder="1" applyAlignment="1">
      <alignment horizontal="right" wrapText="1"/>
    </xf>
    <xf numFmtId="164" fontId="9" fillId="0" borderId="14" xfId="2" applyNumberFormat="1" applyFont="1" applyBorder="1" applyAlignment="1">
      <alignment horizontal="center" vertical="center" wrapText="1"/>
    </xf>
    <xf numFmtId="164" fontId="12" fillId="0" borderId="0" xfId="0" applyNumberFormat="1" applyFont="1" applyBorder="1" applyAlignment="1">
      <alignment horizontal="right" wrapText="1"/>
    </xf>
    <xf numFmtId="165" fontId="13" fillId="0" borderId="15" xfId="0" applyNumberFormat="1" applyFont="1" applyBorder="1" applyAlignment="1">
      <alignment horizontal="right"/>
    </xf>
    <xf numFmtId="0" fontId="0" fillId="0" borderId="13" xfId="0" applyBorder="1"/>
    <xf numFmtId="164" fontId="9" fillId="0" borderId="8" xfId="2" applyNumberFormat="1" applyFont="1" applyBorder="1" applyAlignment="1">
      <alignment horizontal="center" vertical="center" wrapText="1"/>
    </xf>
    <xf numFmtId="164" fontId="13" fillId="0" borderId="1" xfId="0" applyNumberFormat="1" applyFont="1" applyBorder="1" applyAlignment="1">
      <alignment horizontal="right"/>
    </xf>
    <xf numFmtId="164" fontId="0" fillId="0" borderId="3" xfId="0" applyNumberFormat="1" applyBorder="1" applyAlignment="1">
      <alignment horizontal="right" wrapText="1"/>
    </xf>
    <xf numFmtId="0" fontId="8" fillId="0" borderId="0" xfId="0" applyFont="1" applyProtection="1"/>
    <xf numFmtId="0" fontId="62" fillId="0" borderId="0" xfId="0" applyFont="1"/>
    <xf numFmtId="0" fontId="86" fillId="0" borderId="2" xfId="0" applyFont="1" applyFill="1" applyBorder="1" applyAlignment="1" applyProtection="1">
      <alignment horizontal="justify"/>
    </xf>
    <xf numFmtId="0" fontId="87" fillId="0" borderId="2" xfId="0" applyFont="1" applyFill="1" applyBorder="1" applyAlignment="1" applyProtection="1">
      <alignment horizontal="justify" vertical="top" wrapText="1"/>
    </xf>
    <xf numFmtId="0" fontId="86" fillId="0" borderId="2" xfId="0" applyFont="1" applyBorder="1" applyAlignment="1" applyProtection="1">
      <alignment horizontal="justify"/>
    </xf>
    <xf numFmtId="0" fontId="88" fillId="0" borderId="0" xfId="0" applyFont="1" applyProtection="1"/>
    <xf numFmtId="4" fontId="88" fillId="0" borderId="0" xfId="0" applyNumberFormat="1" applyFont="1" applyFill="1" applyAlignment="1" applyProtection="1">
      <alignment horizontal="right" wrapText="1"/>
    </xf>
    <xf numFmtId="165" fontId="88" fillId="0" borderId="0" xfId="0" applyNumberFormat="1" applyFont="1" applyFill="1" applyAlignment="1" applyProtection="1">
      <alignment horizontal="right" wrapText="1"/>
    </xf>
    <xf numFmtId="4" fontId="89" fillId="36" borderId="2" xfId="2" applyNumberFormat="1" applyFont="1" applyFill="1" applyBorder="1" applyAlignment="1" applyProtection="1">
      <alignment horizontal="center" vertical="center" wrapText="1"/>
    </xf>
    <xf numFmtId="165" fontId="89" fillId="36" borderId="2" xfId="2" applyNumberFormat="1" applyFont="1" applyFill="1" applyBorder="1" applyAlignment="1" applyProtection="1">
      <alignment horizontal="center" vertical="center" wrapText="1"/>
    </xf>
    <xf numFmtId="4" fontId="88" fillId="0" borderId="28" xfId="0" applyNumberFormat="1" applyFont="1" applyBorder="1" applyAlignment="1" applyProtection="1">
      <alignment horizontal="center" wrapText="1"/>
    </xf>
    <xf numFmtId="4" fontId="88" fillId="0" borderId="1" xfId="0" applyNumberFormat="1" applyFont="1" applyBorder="1" applyAlignment="1" applyProtection="1">
      <alignment horizontal="center" wrapText="1"/>
    </xf>
    <xf numFmtId="4" fontId="88" fillId="0" borderId="1" xfId="0" applyNumberFormat="1" applyFont="1" applyBorder="1" applyAlignment="1" applyProtection="1">
      <alignment horizontal="center" wrapText="1"/>
      <protection locked="0"/>
    </xf>
    <xf numFmtId="4" fontId="88" fillId="0" borderId="29" xfId="0" applyNumberFormat="1" applyFont="1" applyBorder="1" applyAlignment="1" applyProtection="1">
      <alignment horizontal="center" wrapText="1"/>
    </xf>
    <xf numFmtId="4" fontId="88" fillId="0" borderId="10" xfId="0" applyNumberFormat="1" applyFont="1" applyBorder="1" applyAlignment="1" applyProtection="1">
      <alignment horizontal="center" wrapText="1"/>
    </xf>
    <xf numFmtId="4" fontId="88" fillId="0" borderId="3" xfId="0" applyNumberFormat="1" applyFont="1" applyBorder="1" applyAlignment="1" applyProtection="1">
      <alignment horizontal="center" wrapText="1"/>
    </xf>
    <xf numFmtId="4" fontId="88" fillId="0" borderId="3" xfId="0" applyNumberFormat="1" applyFont="1" applyBorder="1" applyAlignment="1" applyProtection="1">
      <alignment horizontal="center" wrapText="1"/>
      <protection locked="0"/>
    </xf>
    <xf numFmtId="4" fontId="88" fillId="0" borderId="16" xfId="0" applyNumberFormat="1" applyFont="1" applyBorder="1" applyAlignment="1" applyProtection="1">
      <alignment horizontal="center" wrapText="1"/>
    </xf>
    <xf numFmtId="4" fontId="88" fillId="0" borderId="2" xfId="0" applyNumberFormat="1" applyFont="1" applyBorder="1" applyAlignment="1" applyProtection="1">
      <alignment horizontal="right" wrapText="1"/>
    </xf>
    <xf numFmtId="4" fontId="88" fillId="37" borderId="2" xfId="0" applyNumberFormat="1" applyFont="1" applyFill="1" applyBorder="1" applyAlignment="1" applyProtection="1">
      <alignment horizontal="right" wrapText="1"/>
      <protection locked="0"/>
    </xf>
    <xf numFmtId="165" fontId="88" fillId="0" borderId="2" xfId="0" applyNumberFormat="1" applyFont="1" applyBorder="1" applyAlignment="1" applyProtection="1">
      <alignment horizontal="right" wrapText="1"/>
    </xf>
    <xf numFmtId="4" fontId="88" fillId="0" borderId="0" xfId="0" applyNumberFormat="1" applyFont="1" applyBorder="1" applyAlignment="1" applyProtection="1">
      <alignment horizontal="right" wrapText="1"/>
    </xf>
    <xf numFmtId="165" fontId="88" fillId="0" borderId="0" xfId="0" applyNumberFormat="1" applyFont="1" applyBorder="1" applyAlignment="1" applyProtection="1">
      <alignment horizontal="right" wrapText="1"/>
    </xf>
    <xf numFmtId="4" fontId="88" fillId="0" borderId="9" xfId="0" applyNumberFormat="1" applyFont="1" applyBorder="1" applyAlignment="1" applyProtection="1">
      <alignment horizontal="center" wrapText="1"/>
    </xf>
    <xf numFmtId="4" fontId="88" fillId="0" borderId="0" xfId="0" applyNumberFormat="1" applyFont="1" applyBorder="1" applyAlignment="1" applyProtection="1">
      <alignment horizontal="center" wrapText="1"/>
    </xf>
    <xf numFmtId="4" fontId="88" fillId="0" borderId="0" xfId="0" applyNumberFormat="1" applyFont="1" applyBorder="1" applyAlignment="1" applyProtection="1">
      <alignment horizontal="center" wrapText="1"/>
      <protection locked="0"/>
    </xf>
    <xf numFmtId="4" fontId="88" fillId="0" borderId="31" xfId="0" applyNumberFormat="1" applyFont="1" applyBorder="1" applyAlignment="1" applyProtection="1">
      <alignment horizontal="center" wrapText="1"/>
    </xf>
    <xf numFmtId="4" fontId="88" fillId="0" borderId="0" xfId="0" applyNumberFormat="1" applyFont="1" applyFill="1" applyBorder="1" applyAlignment="1" applyProtection="1">
      <alignment horizontal="right" wrapText="1"/>
      <protection locked="0"/>
    </xf>
    <xf numFmtId="165" fontId="89" fillId="38" borderId="2" xfId="0" applyNumberFormat="1" applyFont="1" applyFill="1" applyBorder="1" applyAlignment="1" applyProtection="1">
      <alignment horizontal="right" vertical="center" wrapText="1"/>
    </xf>
    <xf numFmtId="4" fontId="88" fillId="0" borderId="2" xfId="0" applyNumberFormat="1" applyFont="1" applyFill="1" applyBorder="1" applyAlignment="1" applyProtection="1">
      <alignment horizontal="right" wrapText="1"/>
      <protection locked="0"/>
    </xf>
    <xf numFmtId="4" fontId="88" fillId="0" borderId="0" xfId="0" applyNumberFormat="1" applyFont="1" applyAlignment="1" applyProtection="1">
      <alignment horizontal="right" wrapText="1"/>
    </xf>
    <xf numFmtId="4" fontId="88" fillId="37" borderId="0" xfId="0" applyNumberFormat="1" applyFont="1" applyFill="1" applyAlignment="1" applyProtection="1">
      <alignment horizontal="right" wrapText="1"/>
    </xf>
    <xf numFmtId="165" fontId="88" fillId="0" borderId="0" xfId="0" applyNumberFormat="1" applyFont="1" applyAlignment="1" applyProtection="1">
      <alignment horizontal="right" wrapText="1"/>
    </xf>
    <xf numFmtId="0" fontId="89" fillId="3" borderId="0" xfId="0" applyFont="1" applyFill="1" applyBorder="1" applyAlignment="1" applyProtection="1">
      <alignment horizontal="center" vertical="top" wrapText="1"/>
      <protection locked="0"/>
    </xf>
    <xf numFmtId="0" fontId="89" fillId="36" borderId="2" xfId="2" applyFont="1" applyFill="1" applyBorder="1" applyAlignment="1" applyProtection="1">
      <alignment horizontal="center" vertical="center" wrapText="1"/>
    </xf>
    <xf numFmtId="4" fontId="89" fillId="0" borderId="8" xfId="2" applyNumberFormat="1" applyFont="1" applyBorder="1" applyAlignment="1" applyProtection="1">
      <alignment horizontal="center" vertical="center" wrapText="1"/>
    </xf>
    <xf numFmtId="0" fontId="88" fillId="0" borderId="2" xfId="2" applyFont="1" applyBorder="1" applyAlignment="1" applyProtection="1">
      <alignment horizontal="center" vertical="center" wrapText="1"/>
    </xf>
    <xf numFmtId="4" fontId="88" fillId="0" borderId="14" xfId="0" applyNumberFormat="1" applyFont="1" applyBorder="1" applyAlignment="1" applyProtection="1">
      <alignment horizontal="right" wrapText="1"/>
    </xf>
    <xf numFmtId="0" fontId="88" fillId="0" borderId="0" xfId="0" applyFont="1" applyAlignment="1" applyProtection="1">
      <alignment wrapText="1"/>
    </xf>
    <xf numFmtId="4" fontId="88" fillId="0" borderId="2" xfId="0" applyNumberFormat="1" applyFont="1" applyFill="1" applyBorder="1" applyAlignment="1" applyProtection="1">
      <alignment horizontal="right" wrapText="1"/>
    </xf>
    <xf numFmtId="0" fontId="88" fillId="0" borderId="2" xfId="0" applyFont="1" applyFill="1" applyBorder="1" applyAlignment="1" applyProtection="1">
      <alignment wrapText="1"/>
    </xf>
    <xf numFmtId="0" fontId="86" fillId="0" borderId="13" xfId="0" applyFont="1" applyBorder="1" applyAlignment="1" applyProtection="1">
      <alignment horizontal="justify" vertical="top" wrapText="1"/>
    </xf>
    <xf numFmtId="0" fontId="86" fillId="0" borderId="13" xfId="0" applyFont="1" applyFill="1" applyBorder="1" applyAlignment="1" applyProtection="1">
      <alignment horizontal="justify" vertical="top" wrapText="1"/>
    </xf>
    <xf numFmtId="0" fontId="87" fillId="0" borderId="0" xfId="0" applyFont="1" applyFill="1" applyAlignment="1" applyProtection="1">
      <alignment horizontal="center" vertical="top" wrapText="1"/>
    </xf>
    <xf numFmtId="1" fontId="87" fillId="36" borderId="2" xfId="2" applyNumberFormat="1" applyFont="1" applyFill="1" applyBorder="1" applyAlignment="1" applyProtection="1">
      <alignment horizontal="center" vertical="center" wrapText="1"/>
    </xf>
    <xf numFmtId="0" fontId="87" fillId="0" borderId="0" xfId="0" applyFont="1" applyBorder="1" applyAlignment="1" applyProtection="1">
      <alignment horizontal="center" vertical="top" wrapText="1"/>
    </xf>
    <xf numFmtId="16" fontId="87" fillId="38" borderId="2" xfId="0" applyNumberFormat="1" applyFont="1" applyFill="1" applyBorder="1" applyAlignment="1" applyProtection="1">
      <alignment horizontal="center" vertical="top" wrapText="1"/>
    </xf>
    <xf numFmtId="0" fontId="87" fillId="0" borderId="0" xfId="0" applyFont="1" applyAlignment="1" applyProtection="1">
      <alignment horizontal="center" vertical="top" wrapText="1"/>
    </xf>
    <xf numFmtId="4" fontId="88" fillId="0" borderId="28" xfId="0" applyNumberFormat="1" applyFont="1" applyFill="1" applyBorder="1" applyAlignment="1" applyProtection="1">
      <alignment horizontal="center" wrapText="1"/>
    </xf>
    <xf numFmtId="4" fontId="88" fillId="0" borderId="1" xfId="0" applyNumberFormat="1" applyFont="1" applyFill="1" applyBorder="1" applyAlignment="1" applyProtection="1">
      <alignment horizontal="center" wrapText="1"/>
    </xf>
    <xf numFmtId="4" fontId="88" fillId="0" borderId="1" xfId="0" applyNumberFormat="1" applyFont="1" applyFill="1" applyBorder="1" applyAlignment="1" applyProtection="1">
      <alignment horizontal="center" wrapText="1"/>
      <protection locked="0"/>
    </xf>
    <xf numFmtId="4" fontId="88" fillId="0" borderId="29" xfId="0" applyNumberFormat="1" applyFont="1" applyFill="1" applyBorder="1" applyAlignment="1" applyProtection="1">
      <alignment horizontal="center" wrapText="1"/>
    </xf>
    <xf numFmtId="4" fontId="88" fillId="0" borderId="9" xfId="0" applyNumberFormat="1" applyFont="1" applyFill="1" applyBorder="1" applyAlignment="1" applyProtection="1">
      <alignment horizontal="center" wrapText="1"/>
    </xf>
    <xf numFmtId="4" fontId="88" fillId="0" borderId="0" xfId="0" applyNumberFormat="1" applyFont="1" applyFill="1" applyBorder="1" applyAlignment="1" applyProtection="1">
      <alignment horizontal="center" wrapText="1"/>
    </xf>
    <xf numFmtId="4" fontId="88" fillId="0" borderId="0" xfId="0" applyNumberFormat="1" applyFont="1" applyFill="1" applyBorder="1" applyAlignment="1" applyProtection="1">
      <alignment horizontal="center" wrapText="1"/>
      <protection locked="0"/>
    </xf>
    <xf numFmtId="4" fontId="88" fillId="0" borderId="31" xfId="0" applyNumberFormat="1" applyFont="1" applyFill="1" applyBorder="1" applyAlignment="1" applyProtection="1">
      <alignment horizontal="center" wrapText="1"/>
    </xf>
    <xf numFmtId="165" fontId="88" fillId="0" borderId="2" xfId="0" applyNumberFormat="1" applyFont="1" applyFill="1" applyBorder="1" applyAlignment="1" applyProtection="1">
      <alignment horizontal="right" wrapText="1"/>
    </xf>
    <xf numFmtId="0" fontId="87" fillId="36" borderId="2" xfId="2" applyFont="1" applyFill="1" applyBorder="1" applyAlignment="1" applyProtection="1">
      <alignment horizontal="center" vertical="center" wrapText="1"/>
    </xf>
    <xf numFmtId="0" fontId="86" fillId="0" borderId="0" xfId="0" applyFont="1" applyBorder="1" applyAlignment="1" applyProtection="1">
      <alignment horizontal="left" vertical="top" wrapText="1"/>
    </xf>
    <xf numFmtId="0" fontId="87" fillId="0" borderId="15" xfId="0" applyFont="1" applyFill="1" applyBorder="1" applyAlignment="1" applyProtection="1">
      <alignment horizontal="justify" vertical="top" wrapText="1"/>
    </xf>
    <xf numFmtId="0" fontId="86" fillId="0" borderId="30" xfId="0" applyFont="1" applyBorder="1" applyAlignment="1" applyProtection="1">
      <alignment horizontal="justify" vertical="top" wrapText="1"/>
    </xf>
    <xf numFmtId="0" fontId="86" fillId="0" borderId="13" xfId="0" applyFont="1" applyBorder="1" applyAlignment="1" applyProtection="1">
      <alignment horizontal="left" vertical="center" wrapText="1"/>
    </xf>
    <xf numFmtId="0" fontId="86" fillId="0" borderId="30" xfId="0" applyFont="1" applyFill="1" applyBorder="1" applyAlignment="1" applyProtection="1">
      <alignment horizontal="justify" vertical="top" wrapText="1"/>
    </xf>
    <xf numFmtId="0" fontId="86" fillId="0" borderId="0" xfId="0" applyFont="1" applyBorder="1" applyAlignment="1" applyProtection="1">
      <alignment horizontal="justify"/>
    </xf>
    <xf numFmtId="4" fontId="88" fillId="0" borderId="10" xfId="0" applyNumberFormat="1" applyFont="1" applyFill="1" applyBorder="1" applyAlignment="1" applyProtection="1">
      <alignment horizontal="center" wrapText="1"/>
    </xf>
    <xf numFmtId="4" fontId="88" fillId="0" borderId="3" xfId="0" applyNumberFormat="1" applyFont="1" applyFill="1" applyBorder="1" applyAlignment="1" applyProtection="1">
      <alignment horizontal="center" wrapText="1"/>
    </xf>
    <xf numFmtId="4" fontId="88" fillId="0" borderId="3" xfId="0" applyNumberFormat="1" applyFont="1" applyFill="1" applyBorder="1" applyAlignment="1" applyProtection="1">
      <alignment horizontal="center" wrapText="1"/>
      <protection locked="0"/>
    </xf>
    <xf numFmtId="4" fontId="88" fillId="0" borderId="16" xfId="0" applyNumberFormat="1" applyFont="1" applyFill="1" applyBorder="1" applyAlignment="1" applyProtection="1">
      <alignment horizontal="center" wrapText="1"/>
    </xf>
    <xf numFmtId="0" fontId="86" fillId="0" borderId="15" xfId="0" applyFont="1" applyBorder="1" applyAlignment="1" applyProtection="1">
      <alignment horizontal="justify" vertical="top" wrapText="1"/>
    </xf>
    <xf numFmtId="0" fontId="87" fillId="0" borderId="2" xfId="0" applyFont="1" applyFill="1" applyBorder="1" applyAlignment="1" applyProtection="1">
      <alignment horizontal="center" vertical="top" wrapText="1"/>
    </xf>
    <xf numFmtId="0" fontId="87" fillId="0" borderId="2" xfId="0" applyFont="1" applyBorder="1" applyAlignment="1" applyProtection="1">
      <alignment horizontal="center" vertical="top" wrapText="1"/>
    </xf>
    <xf numFmtId="0" fontId="88" fillId="0" borderId="0" xfId="0" applyFont="1" applyBorder="1" applyAlignment="1" applyProtection="1">
      <alignment horizontal="center" vertical="top" wrapText="1"/>
    </xf>
    <xf numFmtId="0" fontId="86" fillId="0" borderId="15" xfId="0" applyFont="1" applyBorder="1" applyAlignment="1" applyProtection="1">
      <alignment horizontal="justify"/>
    </xf>
    <xf numFmtId="4" fontId="88" fillId="0" borderId="28" xfId="0" applyNumberFormat="1" applyFont="1" applyBorder="1" applyAlignment="1" applyProtection="1">
      <alignment horizontal="right" wrapText="1"/>
    </xf>
    <xf numFmtId="4" fontId="88" fillId="0" borderId="1" xfId="0" applyNumberFormat="1" applyFont="1" applyBorder="1" applyAlignment="1" applyProtection="1">
      <alignment horizontal="right" wrapText="1"/>
    </xf>
    <xf numFmtId="165" fontId="88" fillId="0" borderId="29" xfId="0" applyNumberFormat="1" applyFont="1" applyBorder="1" applyAlignment="1" applyProtection="1">
      <alignment horizontal="right" wrapText="1"/>
    </xf>
    <xf numFmtId="0" fontId="86" fillId="0" borderId="0" xfId="0" applyFont="1" applyFill="1" applyAlignment="1" applyProtection="1">
      <alignment horizontal="justify" vertical="top" wrapText="1"/>
    </xf>
    <xf numFmtId="0" fontId="88" fillId="0" borderId="0" xfId="0" applyFont="1" applyFill="1" applyAlignment="1" applyProtection="1">
      <alignment horizontal="justify" vertical="top" wrapText="1"/>
    </xf>
    <xf numFmtId="4" fontId="88" fillId="0" borderId="9" xfId="0" applyNumberFormat="1" applyFont="1" applyBorder="1" applyAlignment="1" applyProtection="1">
      <alignment horizontal="right" wrapText="1"/>
    </xf>
    <xf numFmtId="0" fontId="88" fillId="0" borderId="0" xfId="2" applyFont="1" applyAlignment="1" applyProtection="1">
      <alignment vertical="center" wrapText="1"/>
    </xf>
    <xf numFmtId="0" fontId="88" fillId="0" borderId="0" xfId="0" applyFont="1" applyFill="1" applyProtection="1"/>
    <xf numFmtId="0" fontId="88" fillId="0" borderId="0" xfId="0" applyFont="1" applyBorder="1" applyAlignment="1" applyProtection="1">
      <alignment wrapText="1"/>
    </xf>
    <xf numFmtId="0" fontId="88" fillId="0" borderId="0" xfId="0" applyFont="1" applyBorder="1" applyProtection="1"/>
    <xf numFmtId="0" fontId="88" fillId="0" borderId="2" xfId="0" applyFont="1" applyBorder="1" applyAlignment="1" applyProtection="1">
      <alignment wrapText="1"/>
    </xf>
    <xf numFmtId="0" fontId="89" fillId="37" borderId="15" xfId="0" applyFont="1" applyFill="1" applyBorder="1" applyAlignment="1" applyProtection="1">
      <alignment horizontal="center" vertical="top" wrapText="1"/>
      <protection locked="0"/>
    </xf>
    <xf numFmtId="0" fontId="89" fillId="37" borderId="13" xfId="0" applyFont="1" applyFill="1" applyBorder="1" applyAlignment="1" applyProtection="1">
      <alignment horizontal="center" vertical="top" wrapText="1"/>
      <protection locked="0"/>
    </xf>
    <xf numFmtId="0" fontId="89" fillId="3" borderId="2" xfId="0" applyFont="1" applyFill="1" applyBorder="1" applyAlignment="1" applyProtection="1">
      <alignment horizontal="center" vertical="top" wrapText="1"/>
      <protection locked="0"/>
    </xf>
    <xf numFmtId="0" fontId="88" fillId="0" borderId="0" xfId="0" applyFont="1" applyBorder="1" applyAlignment="1" applyProtection="1">
      <alignment horizontal="center" wrapText="1"/>
    </xf>
    <xf numFmtId="0" fontId="89" fillId="0" borderId="2" xfId="0" applyFont="1" applyFill="1" applyBorder="1" applyAlignment="1" applyProtection="1">
      <alignment horizontal="center" vertical="top" wrapText="1"/>
      <protection locked="0"/>
    </xf>
    <xf numFmtId="0" fontId="89" fillId="0" borderId="15" xfId="0" applyFont="1" applyFill="1" applyBorder="1" applyAlignment="1" applyProtection="1">
      <alignment horizontal="center" vertical="top" wrapText="1"/>
      <protection locked="0"/>
    </xf>
    <xf numFmtId="0" fontId="88" fillId="0" borderId="2" xfId="0" applyFont="1" applyBorder="1" applyAlignment="1" applyProtection="1">
      <alignment horizontal="center" wrapText="1"/>
    </xf>
    <xf numFmtId="0" fontId="89" fillId="0" borderId="13" xfId="0" applyFont="1" applyFill="1" applyBorder="1" applyAlignment="1" applyProtection="1">
      <alignment horizontal="center" vertical="top" wrapText="1"/>
      <protection locked="0"/>
    </xf>
    <xf numFmtId="0" fontId="64" fillId="0" borderId="15" xfId="0" applyFont="1" applyFill="1" applyBorder="1" applyAlignment="1">
      <alignment vertical="center" wrapText="1"/>
    </xf>
    <xf numFmtId="0" fontId="85" fillId="0" borderId="0" xfId="0" applyFont="1" applyFill="1" applyAlignment="1">
      <alignment wrapText="1"/>
    </xf>
    <xf numFmtId="168" fontId="85" fillId="0" borderId="0" xfId="0" applyNumberFormat="1" applyFont="1" applyFill="1" applyAlignment="1" applyProtection="1">
      <alignment wrapText="1"/>
      <protection locked="0"/>
    </xf>
    <xf numFmtId="0" fontId="86" fillId="37" borderId="13" xfId="0" applyFont="1" applyFill="1" applyBorder="1" applyAlignment="1" applyProtection="1">
      <alignment horizontal="center" vertical="top" wrapText="1"/>
      <protection locked="0"/>
    </xf>
    <xf numFmtId="0" fontId="86" fillId="3" borderId="2" xfId="0" applyFont="1" applyFill="1" applyBorder="1" applyAlignment="1" applyProtection="1">
      <alignment horizontal="center" vertical="top" wrapText="1"/>
      <protection locked="0"/>
    </xf>
    <xf numFmtId="0" fontId="86" fillId="0" borderId="0" xfId="0" applyFont="1" applyAlignment="1" applyProtection="1">
      <alignment horizontal="justify" vertical="top" wrapText="1"/>
    </xf>
    <xf numFmtId="0" fontId="88" fillId="37" borderId="0" xfId="0" applyFont="1" applyFill="1" applyAlignment="1" applyProtection="1">
      <alignment horizontal="justify" vertical="top" wrapText="1"/>
    </xf>
    <xf numFmtId="4" fontId="88" fillId="0" borderId="1" xfId="0" applyNumberFormat="1" applyFont="1" applyFill="1" applyBorder="1" applyAlignment="1" applyProtection="1">
      <alignment horizontal="right" wrapText="1"/>
      <protection locked="0"/>
    </xf>
    <xf numFmtId="0" fontId="87" fillId="0" borderId="0" xfId="0" applyFont="1"/>
    <xf numFmtId="0" fontId="86" fillId="0" borderId="0" xfId="0" applyFont="1"/>
    <xf numFmtId="0" fontId="88" fillId="0" borderId="0" xfId="0" applyFont="1"/>
    <xf numFmtId="165" fontId="89" fillId="0" borderId="0" xfId="0" applyNumberFormat="1" applyFont="1"/>
    <xf numFmtId="0" fontId="14" fillId="0" borderId="1" xfId="0" applyFont="1" applyBorder="1" applyAlignment="1">
      <alignment horizontal="right" vertical="top" wrapText="1"/>
    </xf>
    <xf numFmtId="0" fontId="14" fillId="0" borderId="1" xfId="0" applyFont="1" applyBorder="1" applyAlignment="1">
      <alignment horizontal="right" wrapText="1"/>
    </xf>
    <xf numFmtId="165" fontId="13" fillId="0" borderId="1" xfId="0" applyNumberFormat="1" applyFont="1" applyBorder="1" applyAlignment="1">
      <alignment horizontal="right" wrapText="1"/>
    </xf>
    <xf numFmtId="0" fontId="14" fillId="0" borderId="0" xfId="0" applyFont="1" applyAlignment="1">
      <alignment vertical="top" wrapText="1"/>
    </xf>
    <xf numFmtId="0" fontId="14" fillId="0" borderId="0" xfId="0" applyFont="1" applyAlignment="1">
      <alignment wrapText="1"/>
    </xf>
    <xf numFmtId="0" fontId="15" fillId="0" borderId="0" xfId="0" applyFont="1" applyAlignment="1">
      <alignment vertical="top" wrapText="1"/>
    </xf>
    <xf numFmtId="0" fontId="15" fillId="0" borderId="0" xfId="0" applyFont="1" applyAlignment="1">
      <alignment wrapText="1"/>
    </xf>
    <xf numFmtId="0" fontId="88" fillId="0" borderId="0" xfId="0" applyFont="1" applyFill="1" applyBorder="1" applyAlignment="1" applyProtection="1">
      <alignment horizontal="left" vertical="top" wrapText="1"/>
    </xf>
    <xf numFmtId="0" fontId="88" fillId="0" borderId="0" xfId="0" applyFont="1" applyBorder="1" applyAlignment="1" applyProtection="1">
      <alignment horizontal="center" vertical="top" wrapText="1"/>
    </xf>
    <xf numFmtId="0" fontId="89" fillId="0" borderId="2" xfId="0" applyFont="1" applyFill="1" applyBorder="1" applyAlignment="1" applyProtection="1">
      <alignment horizontal="left" vertical="top" wrapText="1"/>
    </xf>
    <xf numFmtId="0" fontId="88" fillId="0" borderId="2" xfId="0" applyFont="1" applyBorder="1" applyAlignment="1" applyProtection="1">
      <alignment horizontal="center" wrapText="1"/>
    </xf>
    <xf numFmtId="14" fontId="87" fillId="0" borderId="2" xfId="0" applyNumberFormat="1" applyFont="1" applyBorder="1" applyAlignment="1" applyProtection="1">
      <alignment horizontal="center" vertical="top" wrapText="1"/>
    </xf>
    <xf numFmtId="0" fontId="87" fillId="0" borderId="2" xfId="0" applyFont="1" applyBorder="1" applyAlignment="1" applyProtection="1">
      <alignment horizontal="center" vertical="top" wrapText="1"/>
    </xf>
    <xf numFmtId="0" fontId="89" fillId="38" borderId="8" xfId="0" applyFont="1" applyFill="1" applyBorder="1" applyAlignment="1" applyProtection="1">
      <alignment horizontal="left" vertical="top" wrapText="1"/>
    </xf>
    <xf numFmtId="0" fontId="89" fillId="38" borderId="17" xfId="0" applyFont="1" applyFill="1" applyBorder="1" applyAlignment="1" applyProtection="1">
      <alignment horizontal="left" vertical="top" wrapText="1"/>
    </xf>
    <xf numFmtId="0" fontId="89" fillId="38" borderId="14" xfId="0" applyFont="1" applyFill="1" applyBorder="1" applyAlignment="1" applyProtection="1">
      <alignment horizontal="left" vertical="top" wrapText="1"/>
    </xf>
    <xf numFmtId="0" fontId="88" fillId="0" borderId="13" xfId="0" applyFont="1" applyBorder="1" applyAlignment="1" applyProtection="1">
      <alignment horizontal="center" wrapText="1"/>
    </xf>
    <xf numFmtId="0" fontId="88" fillId="0" borderId="30" xfId="0" applyFont="1" applyBorder="1" applyAlignment="1" applyProtection="1">
      <alignment horizontal="center" wrapText="1"/>
    </xf>
    <xf numFmtId="0" fontId="88" fillId="0" borderId="2" xfId="0" applyFont="1" applyFill="1" applyBorder="1" applyAlignment="1" applyProtection="1">
      <alignment horizontal="center" wrapText="1"/>
    </xf>
    <xf numFmtId="0" fontId="89" fillId="0" borderId="1" xfId="0" applyFont="1" applyBorder="1" applyAlignment="1">
      <alignment horizontal="right"/>
    </xf>
    <xf numFmtId="0" fontId="89" fillId="0" borderId="0" xfId="0" applyFont="1" applyAlignment="1">
      <alignment horizontal="right"/>
    </xf>
    <xf numFmtId="14" fontId="87" fillId="0" borderId="2" xfId="0" applyNumberFormat="1" applyFont="1" applyFill="1" applyBorder="1" applyAlignment="1" applyProtection="1">
      <alignment horizontal="center" vertical="top" wrapText="1"/>
    </xf>
    <xf numFmtId="0" fontId="87" fillId="0" borderId="2" xfId="0" applyFont="1" applyFill="1" applyBorder="1" applyAlignment="1" applyProtection="1">
      <alignment horizontal="center" vertical="top" wrapText="1"/>
    </xf>
    <xf numFmtId="0" fontId="89" fillId="38" borderId="8" xfId="0" applyFont="1" applyFill="1" applyBorder="1" applyAlignment="1" applyProtection="1">
      <alignment horizontal="right" vertical="center" wrapText="1"/>
    </xf>
    <xf numFmtId="0" fontId="89" fillId="38" borderId="17" xfId="0" applyFont="1" applyFill="1" applyBorder="1" applyAlignment="1" applyProtection="1">
      <alignment horizontal="right" vertical="center" wrapText="1"/>
    </xf>
    <xf numFmtId="0" fontId="89" fillId="38" borderId="14" xfId="0" applyFont="1" applyFill="1" applyBorder="1" applyAlignment="1" applyProtection="1">
      <alignment horizontal="right" vertical="center" wrapText="1"/>
    </xf>
    <xf numFmtId="0" fontId="21" fillId="0" borderId="1" xfId="0" applyFont="1" applyBorder="1" applyAlignment="1">
      <alignment horizontal="right" vertical="top" wrapText="1"/>
    </xf>
    <xf numFmtId="0" fontId="21" fillId="0" borderId="1" xfId="0" applyFont="1" applyBorder="1" applyAlignment="1">
      <alignment horizontal="right" wrapText="1"/>
    </xf>
    <xf numFmtId="0" fontId="25" fillId="0" borderId="0" xfId="0" applyFont="1" applyAlignment="1">
      <alignment vertical="top" wrapText="1"/>
    </xf>
    <xf numFmtId="0" fontId="0" fillId="0" borderId="0" xfId="0" applyAlignment="1">
      <alignment vertical="top" wrapText="1"/>
    </xf>
    <xf numFmtId="49" fontId="25" fillId="0" borderId="0" xfId="0" applyNumberFormat="1" applyFont="1" applyAlignment="1">
      <alignment vertical="top" wrapText="1"/>
    </xf>
    <xf numFmtId="0" fontId="25" fillId="0" borderId="0" xfId="0" applyFont="1" applyAlignment="1">
      <alignment horizontal="left" vertical="top" wrapText="1"/>
    </xf>
    <xf numFmtId="0" fontId="0" fillId="0" borderId="0" xfId="0" applyAlignment="1">
      <alignment wrapText="1"/>
    </xf>
    <xf numFmtId="0" fontId="28" fillId="0" borderId="0" xfId="0" applyFont="1" applyAlignment="1">
      <alignment vertical="top" wrapText="1"/>
    </xf>
    <xf numFmtId="0" fontId="28" fillId="0" borderId="0" xfId="0" applyFont="1" applyAlignment="1">
      <alignment wrapText="1"/>
    </xf>
  </cellXfs>
  <cellStyles count="402">
    <cellStyle name="20% - Accent1 2" xfId="24" xr:uid="{00000000-0005-0000-0000-000000000000}"/>
    <cellStyle name="20% - Accent1 2 2" xfId="25" xr:uid="{00000000-0005-0000-0000-000001000000}"/>
    <cellStyle name="20% - Accent1 2 2 2" xfId="147" xr:uid="{00000000-0005-0000-0000-000002000000}"/>
    <cellStyle name="20% - Accent1 2 2 2 2" xfId="351" xr:uid="{F60EDA37-EF0F-4F4D-87F4-7B0CEEFE1E31}"/>
    <cellStyle name="20% - Accent1 2 2 3" xfId="319" xr:uid="{A227F211-42F1-45CC-9919-FAEA4F9883E5}"/>
    <cellStyle name="20% - Accent1 2 3" xfId="146" xr:uid="{00000000-0005-0000-0000-000003000000}"/>
    <cellStyle name="20% - Accent1 2 3 2" xfId="350" xr:uid="{D080BC7A-DC1E-4408-B46A-87099722EC55}"/>
    <cellStyle name="20% - Accent1 2 4" xfId="190" xr:uid="{969D6A3F-650B-4D84-828D-C4C1BED66305}"/>
    <cellStyle name="20% - Accent1 2 5" xfId="318" xr:uid="{EF76C42D-3B9D-448E-A0B3-5C0AD87783A9}"/>
    <cellStyle name="20% - Accent2 2" xfId="26" xr:uid="{00000000-0005-0000-0000-000004000000}"/>
    <cellStyle name="20% - Accent2 2 2" xfId="27" xr:uid="{00000000-0005-0000-0000-000005000000}"/>
    <cellStyle name="20% - Accent2 2 2 2" xfId="149" xr:uid="{00000000-0005-0000-0000-000006000000}"/>
    <cellStyle name="20% - Accent2 2 2 2 2" xfId="353" xr:uid="{243228C7-8D0E-4B10-8704-A2DF090DE840}"/>
    <cellStyle name="20% - Accent2 2 2 3" xfId="321" xr:uid="{F78098C6-E532-43CB-9C29-1733CC8F466E}"/>
    <cellStyle name="20% - Accent2 2 3" xfId="148" xr:uid="{00000000-0005-0000-0000-000007000000}"/>
    <cellStyle name="20% - Accent2 2 3 2" xfId="352" xr:uid="{C946B8B1-D50B-4CEE-B444-332A9132BC4F}"/>
    <cellStyle name="20% - Accent2 2 4" xfId="320" xr:uid="{BDB26B03-083C-4A63-9426-7E29CE2FE1CA}"/>
    <cellStyle name="20% - Accent3 2" xfId="28" xr:uid="{00000000-0005-0000-0000-000008000000}"/>
    <cellStyle name="20% - Accent3 2 2" xfId="29" xr:uid="{00000000-0005-0000-0000-000009000000}"/>
    <cellStyle name="20% - Accent3 2 2 2" xfId="151" xr:uid="{00000000-0005-0000-0000-00000A000000}"/>
    <cellStyle name="20% - Accent3 2 2 2 2" xfId="355" xr:uid="{4C8188B5-7678-4493-9628-B106C0972072}"/>
    <cellStyle name="20% - Accent3 2 2 3" xfId="192" xr:uid="{A516A0E8-22CD-45AD-95E9-7894030C9E5A}"/>
    <cellStyle name="20% - Accent3 2 2 4" xfId="323" xr:uid="{86150423-0E36-49D2-8C7E-8783FE168252}"/>
    <cellStyle name="20% - Accent3 2 3" xfId="150" xr:uid="{00000000-0005-0000-0000-00000B000000}"/>
    <cellStyle name="20% - Accent3 2 3 2" xfId="354" xr:uid="{3F80B804-159B-4417-859F-58F2D126A173}"/>
    <cellStyle name="20% - Accent3 2 4" xfId="191" xr:uid="{0D7D9C8A-575A-47D0-BF56-BC3DB5F3B0D3}"/>
    <cellStyle name="20% - Accent3 2 5" xfId="322" xr:uid="{5DC55695-A20E-4855-87A8-D5F18BC8B507}"/>
    <cellStyle name="20% - Accent4 2" xfId="30" xr:uid="{00000000-0005-0000-0000-00000C000000}"/>
    <cellStyle name="20% - Accent4 2 2" xfId="31" xr:uid="{00000000-0005-0000-0000-00000D000000}"/>
    <cellStyle name="20% - Accent4 2 2 2" xfId="153" xr:uid="{00000000-0005-0000-0000-00000E000000}"/>
    <cellStyle name="20% - Accent4 2 2 2 2" xfId="357" xr:uid="{2758145B-3EAC-4820-97E4-9F602746398D}"/>
    <cellStyle name="20% - Accent4 2 2 3" xfId="325" xr:uid="{33CD568B-6D8D-4086-A947-F31647A6B5C8}"/>
    <cellStyle name="20% - Accent4 2 3" xfId="152" xr:uid="{00000000-0005-0000-0000-00000F000000}"/>
    <cellStyle name="20% - Accent4 2 3 2" xfId="356" xr:uid="{A33E28CF-93F6-47F9-A7C5-08C9F1769C18}"/>
    <cellStyle name="20% - Accent4 2 4" xfId="324" xr:uid="{22DB7D07-309A-48B0-91B0-ABB93DC57AE9}"/>
    <cellStyle name="20% - Accent5 2" xfId="32" xr:uid="{00000000-0005-0000-0000-000010000000}"/>
    <cellStyle name="20% - Accent5 2 2" xfId="33" xr:uid="{00000000-0005-0000-0000-000011000000}"/>
    <cellStyle name="20% - Accent5 2 2 2" xfId="155" xr:uid="{00000000-0005-0000-0000-000012000000}"/>
    <cellStyle name="20% - Accent5 2 2 2 2" xfId="359" xr:uid="{DEB9198A-463F-4C1B-AD5E-712FD244385C}"/>
    <cellStyle name="20% - Accent5 2 2 3" xfId="327" xr:uid="{D2C75AEE-D41B-4733-9B16-853DAA904C2F}"/>
    <cellStyle name="20% - Accent5 2 3" xfId="154" xr:uid="{00000000-0005-0000-0000-000013000000}"/>
    <cellStyle name="20% - Accent5 2 3 2" xfId="358" xr:uid="{E4E6FEE7-7ECA-4D3C-9048-D19838915FDC}"/>
    <cellStyle name="20% - Accent5 2 4" xfId="326" xr:uid="{93B20B6E-B175-41AD-8399-06B8636F603A}"/>
    <cellStyle name="20% - Accent6 2" xfId="34" xr:uid="{00000000-0005-0000-0000-000014000000}"/>
    <cellStyle name="20% - Accent6 2 2" xfId="35" xr:uid="{00000000-0005-0000-0000-000015000000}"/>
    <cellStyle name="20% - Accent6 2 2 2" xfId="157" xr:uid="{00000000-0005-0000-0000-000016000000}"/>
    <cellStyle name="20% - Accent6 2 2 2 2" xfId="361" xr:uid="{7225E83F-2D4B-4F87-87C0-F404C31C7C63}"/>
    <cellStyle name="20% - Accent6 2 2 3" xfId="329" xr:uid="{EB62A707-8685-4D7C-97BD-504A0BAA9161}"/>
    <cellStyle name="20% - Accent6 2 3" xfId="156" xr:uid="{00000000-0005-0000-0000-000017000000}"/>
    <cellStyle name="20% - Accent6 2 3 2" xfId="360" xr:uid="{9867B110-FB11-4FC4-AAED-A55E78E610F2}"/>
    <cellStyle name="20% - Accent6 2 4" xfId="328" xr:uid="{AC062AA1-664F-4D7A-B16B-EDE53F66C24B}"/>
    <cellStyle name="20% - Isticanje1 2" xfId="193" xr:uid="{B73C423D-28D6-4860-AC14-5C88A327C0ED}"/>
    <cellStyle name="20% - Isticanje2 2" xfId="194" xr:uid="{83CB001A-3306-494A-9998-596155DCEB85}"/>
    <cellStyle name="20% - Isticanje3 2" xfId="195" xr:uid="{CFABA3DC-D31F-412A-816F-AF981FA99F7A}"/>
    <cellStyle name="20% - Isticanje4 2" xfId="196" xr:uid="{0441AEF8-73A4-4B01-B206-FE9AAC41A289}"/>
    <cellStyle name="20% - Isticanje5 2" xfId="197" xr:uid="{2051BE3B-F3E2-40F3-A693-3DA99C056C0A}"/>
    <cellStyle name="20% - Isticanje6 2" xfId="198" xr:uid="{91E93193-26D4-4992-9B74-5A3268BA1B7F}"/>
    <cellStyle name="40% - Accent1 2" xfId="36" xr:uid="{00000000-0005-0000-0000-000018000000}"/>
    <cellStyle name="40% - Accent1 2 2" xfId="37" xr:uid="{00000000-0005-0000-0000-000019000000}"/>
    <cellStyle name="40% - Accent1 2 2 2" xfId="159" xr:uid="{00000000-0005-0000-0000-00001A000000}"/>
    <cellStyle name="40% - Accent1 2 2 2 2" xfId="363" xr:uid="{E1803AD0-531F-4FB0-960C-E2CF2E334DE7}"/>
    <cellStyle name="40% - Accent1 2 2 3" xfId="331" xr:uid="{344E4C5D-3017-4548-80D8-347CD21518ED}"/>
    <cellStyle name="40% - Accent1 2 3" xfId="158" xr:uid="{00000000-0005-0000-0000-00001B000000}"/>
    <cellStyle name="40% - Accent1 2 3 2" xfId="362" xr:uid="{8D6B9A6E-41BB-4129-BFFC-8235BF697AD7}"/>
    <cellStyle name="40% - Accent1 2 4" xfId="330" xr:uid="{35FC4EF4-0A92-413F-B7BA-8721560ED309}"/>
    <cellStyle name="40% - Accent2 2" xfId="38" xr:uid="{00000000-0005-0000-0000-00001C000000}"/>
    <cellStyle name="40% - Accent2 2 2" xfId="39" xr:uid="{00000000-0005-0000-0000-00001D000000}"/>
    <cellStyle name="40% - Accent2 2 2 2" xfId="161" xr:uid="{00000000-0005-0000-0000-00001E000000}"/>
    <cellStyle name="40% - Accent2 2 2 2 2" xfId="365" xr:uid="{3CF26B65-84A1-4EF0-810C-2325F0E18D30}"/>
    <cellStyle name="40% - Accent2 2 2 3" xfId="333" xr:uid="{216BD609-186D-48AF-87FF-878F4A328941}"/>
    <cellStyle name="40% - Accent2 2 3" xfId="160" xr:uid="{00000000-0005-0000-0000-00001F000000}"/>
    <cellStyle name="40% - Accent2 2 3 2" xfId="364" xr:uid="{CC662E61-7EFA-40C8-91CF-12CA67847969}"/>
    <cellStyle name="40% - Accent2 2 4" xfId="332" xr:uid="{0D8AA80D-60EA-48A2-8503-9C70E7844E5B}"/>
    <cellStyle name="40% - Accent3 2" xfId="40" xr:uid="{00000000-0005-0000-0000-000020000000}"/>
    <cellStyle name="40% - Accent3 2 2" xfId="41" xr:uid="{00000000-0005-0000-0000-000021000000}"/>
    <cellStyle name="40% - Accent3 2 2 2" xfId="163" xr:uid="{00000000-0005-0000-0000-000022000000}"/>
    <cellStyle name="40% - Accent3 2 2 2 2" xfId="367" xr:uid="{031CF0EC-54F6-44BF-839D-28A9C0DBDEE1}"/>
    <cellStyle name="40% - Accent3 2 2 3" xfId="335" xr:uid="{5C1898FB-2C42-418C-8C25-46AF447D38B6}"/>
    <cellStyle name="40% - Accent3 2 3" xfId="162" xr:uid="{00000000-0005-0000-0000-000023000000}"/>
    <cellStyle name="40% - Accent3 2 3 2" xfId="366" xr:uid="{DA0C8579-94DF-4973-93A9-9715F1A04DEC}"/>
    <cellStyle name="40% - Accent3 2 4" xfId="334" xr:uid="{62E1943C-0B16-4A22-A7F1-3D590FE97536}"/>
    <cellStyle name="40% - Accent4 2" xfId="42" xr:uid="{00000000-0005-0000-0000-000024000000}"/>
    <cellStyle name="40% - Accent4 2 2" xfId="43" xr:uid="{00000000-0005-0000-0000-000025000000}"/>
    <cellStyle name="40% - Accent4 2 2 2" xfId="165" xr:uid="{00000000-0005-0000-0000-000026000000}"/>
    <cellStyle name="40% - Accent4 2 2 2 2" xfId="369" xr:uid="{EB42457C-E3FA-4E9A-BEC1-FC138110BD77}"/>
    <cellStyle name="40% - Accent4 2 2 3" xfId="337" xr:uid="{84C28BF2-71C0-4E22-8596-97EF9135AF1C}"/>
    <cellStyle name="40% - Accent4 2 3" xfId="164" xr:uid="{00000000-0005-0000-0000-000027000000}"/>
    <cellStyle name="40% - Accent4 2 3 2" xfId="368" xr:uid="{EF686E15-F500-4F1B-89E3-8375FAA30588}"/>
    <cellStyle name="40% - Accent4 2 4" xfId="336" xr:uid="{DE021242-2021-49D7-9147-D7139275E4AE}"/>
    <cellStyle name="40% - Accent5 2" xfId="44" xr:uid="{00000000-0005-0000-0000-000028000000}"/>
    <cellStyle name="40% - Accent5 2 2" xfId="45" xr:uid="{00000000-0005-0000-0000-000029000000}"/>
    <cellStyle name="40% - Accent5 2 2 2" xfId="167" xr:uid="{00000000-0005-0000-0000-00002A000000}"/>
    <cellStyle name="40% - Accent5 2 2 2 2" xfId="371" xr:uid="{D3D607A1-35B3-42F6-97F4-CFE485D74D18}"/>
    <cellStyle name="40% - Accent5 2 2 3" xfId="339" xr:uid="{DA37A3F1-4EBD-4EB5-B983-EDCF1A971378}"/>
    <cellStyle name="40% - Accent5 2 3" xfId="166" xr:uid="{00000000-0005-0000-0000-00002B000000}"/>
    <cellStyle name="40% - Accent5 2 3 2" xfId="370" xr:uid="{300409BC-1547-4443-91CD-3F00D0AC744A}"/>
    <cellStyle name="40% - Accent5 2 4" xfId="338" xr:uid="{DDEE9166-B62C-4336-85E2-77C7CF8BCFC2}"/>
    <cellStyle name="40% - Accent6 2" xfId="46" xr:uid="{00000000-0005-0000-0000-00002C000000}"/>
    <cellStyle name="40% - Accent6 2 2" xfId="47" xr:uid="{00000000-0005-0000-0000-00002D000000}"/>
    <cellStyle name="40% - Accent6 2 2 2" xfId="169" xr:uid="{00000000-0005-0000-0000-00002E000000}"/>
    <cellStyle name="40% - Accent6 2 2 2 2" xfId="373" xr:uid="{247622AE-385B-46C0-A270-4A72994D8866}"/>
    <cellStyle name="40% - Accent6 2 2 3" xfId="341" xr:uid="{24541F1C-AA94-44D1-81C5-9FA4E154FCC9}"/>
    <cellStyle name="40% - Accent6 2 3" xfId="168" xr:uid="{00000000-0005-0000-0000-00002F000000}"/>
    <cellStyle name="40% - Accent6 2 3 2" xfId="372" xr:uid="{F2BFB465-BA7C-462E-A874-8C701D13A9D1}"/>
    <cellStyle name="40% - Accent6 2 4" xfId="340" xr:uid="{6C422EF7-2C15-4DB5-AD66-01C9E0F83810}"/>
    <cellStyle name="40% - Isticanje2 2" xfId="199" xr:uid="{8FF1A95C-17C3-4E5F-A9B8-99F89EAF81DB}"/>
    <cellStyle name="40% - Isticanje3 2" xfId="200" xr:uid="{9665ED85-C037-40D3-90AC-7244329174D7}"/>
    <cellStyle name="40% - Isticanje4 2" xfId="201" xr:uid="{051DF7CA-885A-4683-8860-8FBFC7068229}"/>
    <cellStyle name="40% - Isticanje5 2" xfId="202" xr:uid="{A3E058C3-C953-4D2E-AB4F-AD491DAFC4C9}"/>
    <cellStyle name="40% - Isticanje6 2" xfId="203" xr:uid="{77D33AB5-587C-44E8-8F25-2D16A249C5F2}"/>
    <cellStyle name="40% - Naglasak1 2" xfId="204" xr:uid="{8378FCFB-1316-4381-A0AC-D336ACFC648A}"/>
    <cellStyle name="60% - Accent1 2" xfId="48" xr:uid="{00000000-0005-0000-0000-000030000000}"/>
    <cellStyle name="60% - Accent1 2 2" xfId="49" xr:uid="{00000000-0005-0000-0000-000031000000}"/>
    <cellStyle name="60% - Accent2 2" xfId="50" xr:uid="{00000000-0005-0000-0000-000032000000}"/>
    <cellStyle name="60% - Accent2 2 2" xfId="51" xr:uid="{00000000-0005-0000-0000-000033000000}"/>
    <cellStyle name="60% - Accent3 2" xfId="52" xr:uid="{00000000-0005-0000-0000-000034000000}"/>
    <cellStyle name="60% - Accent3 2 2" xfId="53" xr:uid="{00000000-0005-0000-0000-000035000000}"/>
    <cellStyle name="60% - Accent4 2" xfId="54" xr:uid="{00000000-0005-0000-0000-000036000000}"/>
    <cellStyle name="60% - Accent4 2 2" xfId="55" xr:uid="{00000000-0005-0000-0000-000037000000}"/>
    <cellStyle name="60% - Accent5 2" xfId="56" xr:uid="{00000000-0005-0000-0000-000038000000}"/>
    <cellStyle name="60% - Accent5 2 2" xfId="57" xr:uid="{00000000-0005-0000-0000-000039000000}"/>
    <cellStyle name="60% - Accent6 2" xfId="58" xr:uid="{00000000-0005-0000-0000-00003A000000}"/>
    <cellStyle name="60% - Accent6 2 2" xfId="59" xr:uid="{00000000-0005-0000-0000-00003B000000}"/>
    <cellStyle name="60% - Isticanje1 2" xfId="205" xr:uid="{2A2A0DE3-AB89-45E6-AE22-F97B8AD136A3}"/>
    <cellStyle name="60% - Isticanje2 2" xfId="206" xr:uid="{2CFC5819-4F6C-4ED5-A6E1-E34F3C4E7C68}"/>
    <cellStyle name="60% - Isticanje3 2" xfId="207" xr:uid="{C03347E9-4937-4296-A5E1-8D945D258BB2}"/>
    <cellStyle name="60% - Isticanje4 2" xfId="208" xr:uid="{5D309993-FE92-4285-AA8C-C88C7C33C31A}"/>
    <cellStyle name="60% - Isticanje5 2" xfId="209" xr:uid="{C2BE860E-18CA-48A1-BCBA-047BA88246C3}"/>
    <cellStyle name="60% - Isticanje6 2" xfId="210" xr:uid="{4AFB717D-D462-4423-B61D-E7C57FEE0200}"/>
    <cellStyle name="A4 Small 210 x 297 mm" xfId="60" xr:uid="{00000000-0005-0000-0000-00003C000000}"/>
    <cellStyle name="A4 Small 210 x 297 mm 2" xfId="61" xr:uid="{00000000-0005-0000-0000-00003D000000}"/>
    <cellStyle name="Accent1 2" xfId="62" xr:uid="{00000000-0005-0000-0000-00003E000000}"/>
    <cellStyle name="Accent1 2 2" xfId="63" xr:uid="{00000000-0005-0000-0000-00003F000000}"/>
    <cellStyle name="Accent2 2" xfId="64" xr:uid="{00000000-0005-0000-0000-000040000000}"/>
    <cellStyle name="Accent2 2 2" xfId="65" xr:uid="{00000000-0005-0000-0000-000041000000}"/>
    <cellStyle name="Accent3 2" xfId="66" xr:uid="{00000000-0005-0000-0000-000042000000}"/>
    <cellStyle name="Accent3 2 2" xfId="67" xr:uid="{00000000-0005-0000-0000-000043000000}"/>
    <cellStyle name="Accent4 2" xfId="68" xr:uid="{00000000-0005-0000-0000-000044000000}"/>
    <cellStyle name="Accent4 2 2" xfId="69" xr:uid="{00000000-0005-0000-0000-000045000000}"/>
    <cellStyle name="Accent5 2" xfId="70" xr:uid="{00000000-0005-0000-0000-000046000000}"/>
    <cellStyle name="Accent5 2 2" xfId="71" xr:uid="{00000000-0005-0000-0000-000047000000}"/>
    <cellStyle name="Accent5 2 3" xfId="211" xr:uid="{DE17E38B-FDBF-486A-A7D3-4A4F9A6279BD}"/>
    <cellStyle name="Accent6 2" xfId="72" xr:uid="{00000000-0005-0000-0000-000048000000}"/>
    <cellStyle name="Accent6 2 2" xfId="73" xr:uid="{00000000-0005-0000-0000-000049000000}"/>
    <cellStyle name="Bad 2" xfId="74" xr:uid="{00000000-0005-0000-0000-00004A000000}"/>
    <cellStyle name="Bad 2 2" xfId="75" xr:uid="{00000000-0005-0000-0000-00004B000000}"/>
    <cellStyle name="Bad 2 3" xfId="212" xr:uid="{C8F17B4E-3A0A-46F8-9C81-4517A46E683C}"/>
    <cellStyle name="Bilješka 2" xfId="213" xr:uid="{B7205EDC-4F26-449D-9C3F-1271CA94EDC9}"/>
    <cellStyle name="Bilješka 2 2" xfId="214" xr:uid="{91A2BF1B-43B0-4FC1-9709-B97647CC7FF9}"/>
    <cellStyle name="Bilješka 3" xfId="215" xr:uid="{71C57A66-9D17-46FF-B4D4-74FEB484C3A0}"/>
    <cellStyle name="Calculation 2" xfId="76" xr:uid="{00000000-0005-0000-0000-00004C000000}"/>
    <cellStyle name="Calculation 2 2" xfId="77" xr:uid="{00000000-0005-0000-0000-00004D000000}"/>
    <cellStyle name="Check Cell 2" xfId="78" xr:uid="{00000000-0005-0000-0000-00004E000000}"/>
    <cellStyle name="Check Cell 2 2" xfId="79" xr:uid="{00000000-0005-0000-0000-00004F000000}"/>
    <cellStyle name="Comma 2" xfId="80" xr:uid="{00000000-0005-0000-0000-000050000000}"/>
    <cellStyle name="Comma 2 2" xfId="81" xr:uid="{00000000-0005-0000-0000-000051000000}"/>
    <cellStyle name="Comma 2 2 2" xfId="218" xr:uid="{E2829A0B-7332-43F2-A04E-5A3F4E196F7F}"/>
    <cellStyle name="Comma 2 2 3" xfId="217" xr:uid="{154FCC7D-A621-4FEC-BA14-88044C35FA5A}"/>
    <cellStyle name="Comma 2 3" xfId="186" xr:uid="{DB7D565D-A8C7-4DFF-8891-D57D04B3AFEF}"/>
    <cellStyle name="Comma 2 3 2" xfId="384" xr:uid="{5A6253FA-6439-42B8-B257-68DF6D982F52}"/>
    <cellStyle name="Comma 2 4" xfId="216" xr:uid="{970A08B2-3CA5-4D4C-B8CE-6BB7B0052D6F}"/>
    <cellStyle name="Currency 2" xfId="21" xr:uid="{00000000-0005-0000-0000-000052000000}"/>
    <cellStyle name="Currency 2 2" xfId="219" xr:uid="{6410FA71-163C-4B27-9F0E-C8DE163A0895}"/>
    <cellStyle name="Currency 2 3" xfId="317" xr:uid="{76150CE5-ED59-4EA2-94B0-F45C04F81711}"/>
    <cellStyle name="Currency 3" xfId="298" xr:uid="{90EDB005-D9E6-4C66-B894-9103BABFE73D}"/>
    <cellStyle name="Currency 3 2" xfId="306" xr:uid="{B5039912-C6E7-4DB5-AA5E-BE7D27603922}"/>
    <cellStyle name="Currency 3 2 2" xfId="399" xr:uid="{3645A384-2B29-43B1-AD9E-A81524CFDFA7}"/>
    <cellStyle name="Currency 3 3" xfId="311" xr:uid="{EBE18E42-9A20-40D3-B7A2-7D156B797A85}"/>
    <cellStyle name="Currency 3 3 2" xfId="401" xr:uid="{F9CA060D-1B88-42FC-A526-493D4BF6610E}"/>
    <cellStyle name="Currency 3 4" xfId="396" xr:uid="{3D82ABFB-1B94-44B8-8DCE-D59FEAE4E9B9}"/>
    <cellStyle name="Currency 4" xfId="310" xr:uid="{609D742E-45C7-40BF-BC01-E017520CB561}"/>
    <cellStyle name="Currency 4 2" xfId="400" xr:uid="{E23D5BA6-8DD8-4A8D-97DA-731A2CA562DA}"/>
    <cellStyle name="Dobro 2" xfId="220" xr:uid="{7D501A8A-9559-4F58-ABF0-05FEFED54A54}"/>
    <cellStyle name="Explanatory Text 2" xfId="82" xr:uid="{00000000-0005-0000-0000-000053000000}"/>
    <cellStyle name="Explanatory Text 2 2" xfId="83" xr:uid="{00000000-0005-0000-0000-000054000000}"/>
    <cellStyle name="Good 2" xfId="84" xr:uid="{00000000-0005-0000-0000-000055000000}"/>
    <cellStyle name="Good 2 2" xfId="85" xr:uid="{00000000-0005-0000-0000-000056000000}"/>
    <cellStyle name="Good 2 2 2" xfId="222" xr:uid="{AE022BF1-2223-4274-AF0D-75C718726A66}"/>
    <cellStyle name="Good 2 3" xfId="221" xr:uid="{92EA097B-42A8-45E9-B162-ACD37840E127}"/>
    <cellStyle name="Good 3" xfId="223" xr:uid="{2E238914-C423-46FC-BABA-5D67EECE205D}"/>
    <cellStyle name="Good 4" xfId="224" xr:uid="{88298489-45B8-4838-A759-B018FAC66C48}"/>
    <cellStyle name="Heading 1 2" xfId="86" xr:uid="{00000000-0005-0000-0000-000057000000}"/>
    <cellStyle name="Heading 1 2 2" xfId="87" xr:uid="{00000000-0005-0000-0000-000058000000}"/>
    <cellStyle name="Heading 2 2" xfId="88" xr:uid="{00000000-0005-0000-0000-000059000000}"/>
    <cellStyle name="Heading 2 2 2" xfId="89" xr:uid="{00000000-0005-0000-0000-00005A000000}"/>
    <cellStyle name="Heading 3 2" xfId="90" xr:uid="{00000000-0005-0000-0000-00005B000000}"/>
    <cellStyle name="Heading 3 2 2" xfId="91" xr:uid="{00000000-0005-0000-0000-00005C000000}"/>
    <cellStyle name="Heading 4 2" xfId="92" xr:uid="{00000000-0005-0000-0000-00005D000000}"/>
    <cellStyle name="Heading 4 2 2" xfId="93" xr:uid="{00000000-0005-0000-0000-00005E000000}"/>
    <cellStyle name="Input 2" xfId="94" xr:uid="{00000000-0005-0000-0000-00005F000000}"/>
    <cellStyle name="Input 2 2" xfId="95" xr:uid="{00000000-0005-0000-0000-000060000000}"/>
    <cellStyle name="Isticanje1 2" xfId="225" xr:uid="{0F1862AD-E7D7-4104-991A-D35557EBEB7F}"/>
    <cellStyle name="Isticanje2 2" xfId="226" xr:uid="{4175F79D-3E19-4B58-A2CA-A7F5ED7EDCC9}"/>
    <cellStyle name="Isticanje3 2" xfId="227" xr:uid="{FE2C106D-F461-47D0-B764-141B8106281B}"/>
    <cellStyle name="Isticanje4 2" xfId="228" xr:uid="{45911832-8D91-4D16-AD79-67AB8CDFDDE5}"/>
    <cellStyle name="Isticanje5 2" xfId="229" xr:uid="{1548110C-FD6C-49B9-A5AA-476B6E798B20}"/>
    <cellStyle name="Isticanje6 2" xfId="230" xr:uid="{81CF5906-71E4-496D-AFC7-F488C0B11472}"/>
    <cellStyle name="Izlaz 2" xfId="231" xr:uid="{B4D078BF-F513-4CAD-B324-D1CE46D9D77C}"/>
    <cellStyle name="Izlaz 2 2" xfId="232" xr:uid="{F9FE8A79-40B7-46BE-B50F-13935C798D13}"/>
    <cellStyle name="Izlaz 3" xfId="233" xr:uid="{E22C1BC4-499C-4DE3-849E-BA5F10C4F797}"/>
    <cellStyle name="Izračun 2" xfId="234" xr:uid="{FAD226AB-267F-4A37-81CC-1B064A233E1D}"/>
    <cellStyle name="Izračun 2 2" xfId="235" xr:uid="{4E4936E7-B548-48C1-B925-E010D15897E3}"/>
    <cellStyle name="Izračun 3" xfId="236" xr:uid="{DA517C57-7D92-49EF-841C-B51D01CE1C82}"/>
    <cellStyle name="Linked Cell 2" xfId="96" xr:uid="{00000000-0005-0000-0000-000061000000}"/>
    <cellStyle name="Linked Cell 2 2" xfId="97" xr:uid="{00000000-0005-0000-0000-000062000000}"/>
    <cellStyle name="Loše 2" xfId="237" xr:uid="{EC340269-09A6-4B9A-9AEA-124E5EA434BC}"/>
    <cellStyle name="merge" xfId="98" xr:uid="{00000000-0005-0000-0000-000063000000}"/>
    <cellStyle name="merge 2" xfId="99" xr:uid="{00000000-0005-0000-0000-000064000000}"/>
    <cellStyle name="Naslov 1 2" xfId="238" xr:uid="{D6ADCCFE-48FC-47C9-BA1D-4D2FED511D7C}"/>
    <cellStyle name="Naslov 2 2" xfId="239" xr:uid="{AD26C4BA-8009-417D-B96C-C7F4915D618B}"/>
    <cellStyle name="Naslov 3 2" xfId="240" xr:uid="{E4275BC7-9DD5-406B-B513-11C67BC15725}"/>
    <cellStyle name="Naslov 4 2" xfId="241" xr:uid="{9E530FFB-B1A9-4196-B548-0E8A53913B5A}"/>
    <cellStyle name="Naslov 5" xfId="242" xr:uid="{F29F878C-2435-4516-A277-0EEA1CAD50FE}"/>
    <cellStyle name="Neutral 2" xfId="100" xr:uid="{00000000-0005-0000-0000-000065000000}"/>
    <cellStyle name="Neutral 2 2" xfId="101" xr:uid="{00000000-0005-0000-0000-000066000000}"/>
    <cellStyle name="Neutralno 2" xfId="243" xr:uid="{2ABC3423-0271-440A-B7B9-ED2584B2BEE5}"/>
    <cellStyle name="Normal" xfId="0" builtinId="0"/>
    <cellStyle name="Normal 10" xfId="300" xr:uid="{B3E9F1DC-0CB5-415A-B4F6-404FD4B6FC88}"/>
    <cellStyle name="Normal 10 10" xfId="102" xr:uid="{00000000-0005-0000-0000-000067000000}"/>
    <cellStyle name="Normal 10 2" xfId="307" xr:uid="{A4D5E8D6-35F7-4E65-AF69-ADFDCAFE662C}"/>
    <cellStyle name="Normal 11" xfId="103" xr:uid="{00000000-0005-0000-0000-000068000000}"/>
    <cellStyle name="Normal 12" xfId="244" xr:uid="{39C4047F-3417-428D-87D0-680CB810FDB7}"/>
    <cellStyle name="Normal 13" xfId="187" xr:uid="{FB0D220A-655F-4C15-AECF-2B2E7B627EBB}"/>
    <cellStyle name="Normal 13 2" xfId="385" xr:uid="{73189A76-B6C3-42EE-9AE3-4E09E456A75E}"/>
    <cellStyle name="Normal 14" xfId="104" xr:uid="{00000000-0005-0000-0000-000069000000}"/>
    <cellStyle name="Normal 15" xfId="105" xr:uid="{00000000-0005-0000-0000-00006A000000}"/>
    <cellStyle name="Normal 16" xfId="106" xr:uid="{00000000-0005-0000-0000-00006B000000}"/>
    <cellStyle name="Normal 17" xfId="185" xr:uid="{A2890A0E-5988-4A23-AF49-80C41F71A16D}"/>
    <cellStyle name="Normal 19 2 2" xfId="107" xr:uid="{00000000-0005-0000-0000-00006C000000}"/>
    <cellStyle name="Normal 2" xfId="1" xr:uid="{00000000-0005-0000-0000-00006D000000}"/>
    <cellStyle name="Normal 2 2" xfId="11" xr:uid="{00000000-0005-0000-0000-00006E000000}"/>
    <cellStyle name="Normal 2 2 2" xfId="22" xr:uid="{00000000-0005-0000-0000-00006F000000}"/>
    <cellStyle name="Normal 2 2 2 2 2" xfId="301" xr:uid="{FFF3EB50-B95B-4FC3-A6D8-5C72D09CC352}"/>
    <cellStyle name="Normal 2 2 3" xfId="247" xr:uid="{555ADAD2-F4FE-41CB-AB46-9600917228FC}"/>
    <cellStyle name="Normal 2 2 4" xfId="246" xr:uid="{1DFFFF2B-1A61-4081-A7E4-8DD92C936C33}"/>
    <cellStyle name="Normal 2 29" xfId="248" xr:uid="{EB9FAC9B-8D6E-4459-9614-527D992DD1BD}"/>
    <cellStyle name="Normal 2 3" xfId="108" xr:uid="{00000000-0005-0000-0000-000070000000}"/>
    <cellStyle name="Normal 2 3 2" xfId="109" xr:uid="{00000000-0005-0000-0000-000071000000}"/>
    <cellStyle name="Normal 2 3 2 2" xfId="250" xr:uid="{7A5215F7-CDCE-4773-AF61-D1C04E8A03EE}"/>
    <cellStyle name="Normal 2 3 3" xfId="170" xr:uid="{00000000-0005-0000-0000-000072000000}"/>
    <cellStyle name="Normal 2 3 3 2" xfId="374" xr:uid="{AFC5C5AE-E823-4259-8608-AC801F8388CD}"/>
    <cellStyle name="Normal 2 3 4" xfId="249" xr:uid="{01E8AC47-C56B-4A17-AA01-5B2D856E5E05}"/>
    <cellStyle name="Normal 2 3 5" xfId="342" xr:uid="{8C8E20D8-F789-4806-8525-0B124911D499}"/>
    <cellStyle name="Normal 2 3_GFOS-FAZA 1-TROSKOVNIK-GRAD-ZANAT" xfId="251" xr:uid="{657EA5CB-BE72-4264-BF73-7E91CAB9E304}"/>
    <cellStyle name="Normal 2 4" xfId="143" xr:uid="{00000000-0005-0000-0000-000073000000}"/>
    <cellStyle name="Normal 2 4 2" xfId="252" xr:uid="{B47A01EA-02BB-44F5-8C4A-2F7DA6C5F297}"/>
    <cellStyle name="Normal 2 4 2 2" xfId="387" xr:uid="{0E6A86F2-D2A4-459F-B337-2BA22E2E1EDD}"/>
    <cellStyle name="Normal 2 4 3" xfId="349" xr:uid="{C574EB38-151A-4AA9-BFB2-DBF91DB354A8}"/>
    <cellStyle name="Normal 2 5" xfId="18" xr:uid="{00000000-0005-0000-0000-000074000000}"/>
    <cellStyle name="Normal 2 5 2" xfId="245" xr:uid="{40D27641-934C-4C58-A4E3-1818AAAEE7E9}"/>
    <cellStyle name="Normal 2 5 2 2" xfId="386" xr:uid="{7C145281-2C14-420F-A494-B818F406766B}"/>
    <cellStyle name="Normal 2 5 3" xfId="316" xr:uid="{1D6030D9-8087-41E3-9039-09909AD059D0}"/>
    <cellStyle name="Normal 2 6" xfId="181" xr:uid="{00000000-0005-0000-0000-000075000000}"/>
    <cellStyle name="Normal 20" xfId="110" xr:uid="{00000000-0005-0000-0000-000076000000}"/>
    <cellStyle name="Normal 20 2" xfId="171" xr:uid="{00000000-0005-0000-0000-000077000000}"/>
    <cellStyle name="Normal 20 2 2" xfId="375" xr:uid="{61E75FF2-6638-4BBC-9D49-6551E9A557EA}"/>
    <cellStyle name="Normal 20 3" xfId="253" xr:uid="{6AF1B491-5A4D-459F-A5BE-F0EDD8F041D1}"/>
    <cellStyle name="Normal 20 4" xfId="343" xr:uid="{0F291FED-7B35-4199-9028-DB94AAB559B1}"/>
    <cellStyle name="Normal 21" xfId="19" xr:uid="{00000000-0005-0000-0000-000078000000}"/>
    <cellStyle name="Normal 22" xfId="254" xr:uid="{C95F6D34-AC14-45D2-9952-699B0A835469}"/>
    <cellStyle name="Normal 23" xfId="255" xr:uid="{BE2CE3D3-E641-4D5D-B95F-FADCA1411A18}"/>
    <cellStyle name="Normal 24" xfId="256" xr:uid="{591CC598-B786-45D4-B611-7DD3C0B792FD}"/>
    <cellStyle name="Normal 25" xfId="257" xr:uid="{E3189797-1EFC-4266-95C4-71796C5E7F15}"/>
    <cellStyle name="Normal 26" xfId="258" xr:uid="{D76C1050-C698-4813-A4FF-CB3937650709}"/>
    <cellStyle name="Normal 27" xfId="259" xr:uid="{9232B1D4-657D-4FA0-8D6B-DD9135399E47}"/>
    <cellStyle name="Normal 28" xfId="260" xr:uid="{2A1293DB-2A28-4D6A-A6DD-91CBC1D8086D}"/>
    <cellStyle name="Normal 29" xfId="261" xr:uid="{06B1C983-8F52-44CA-BC86-8EDDB876FD8C}"/>
    <cellStyle name="Normal 3" xfId="12" xr:uid="{00000000-0005-0000-0000-000079000000}"/>
    <cellStyle name="Normal 3 13" xfId="111" xr:uid="{00000000-0005-0000-0000-00007A000000}"/>
    <cellStyle name="Normal 3 18" xfId="112" xr:uid="{00000000-0005-0000-0000-00007B000000}"/>
    <cellStyle name="Normal 3 2" xfId="113" xr:uid="{00000000-0005-0000-0000-00007C000000}"/>
    <cellStyle name="Normal 3 2 2" xfId="114" xr:uid="{00000000-0005-0000-0000-00007D000000}"/>
    <cellStyle name="Normal 3 2 2 2" xfId="262" xr:uid="{7D85C0BD-6C85-42E3-94EC-40595FD5CB06}"/>
    <cellStyle name="Normal 3 2 3" xfId="115" xr:uid="{00000000-0005-0000-0000-00007E000000}"/>
    <cellStyle name="Normal 3 2 3 2" xfId="173" xr:uid="{00000000-0005-0000-0000-00007F000000}"/>
    <cellStyle name="Normal 3 2 3 2 2" xfId="377" xr:uid="{9ACEBCF3-B5C6-406A-AA1A-43B9149472FD}"/>
    <cellStyle name="Normal 3 2 3 3" xfId="345" xr:uid="{B26D5533-3C38-49B0-A0DB-7D1023FA19C9}"/>
    <cellStyle name="Normal 3 2 4" xfId="116" xr:uid="{00000000-0005-0000-0000-000080000000}"/>
    <cellStyle name="Normal 3 2 5" xfId="172" xr:uid="{00000000-0005-0000-0000-000081000000}"/>
    <cellStyle name="Normal 3 2 5 2" xfId="376" xr:uid="{176B1551-91DC-4DE6-9DF8-0423F54B7A96}"/>
    <cellStyle name="Normal 3 2 6" xfId="344" xr:uid="{3406C2E8-B201-43E1-916F-20CA52471783}"/>
    <cellStyle name="Normal 3 3" xfId="117" xr:uid="{00000000-0005-0000-0000-000082000000}"/>
    <cellStyle name="Normal 3 4" xfId="118" xr:uid="{00000000-0005-0000-0000-000083000000}"/>
    <cellStyle name="Normal 3 5" xfId="119" xr:uid="{00000000-0005-0000-0000-000084000000}"/>
    <cellStyle name="Normal 3 6" xfId="20" xr:uid="{00000000-0005-0000-0000-000085000000}"/>
    <cellStyle name="Normal 3_GFOS-FAZA 1-TROSKOVNIK-GRAD-ZANAT" xfId="263" xr:uid="{ECC0B87F-C168-44F3-8C13-48069E98C146}"/>
    <cellStyle name="Normal 30" xfId="264" xr:uid="{3DAE7401-B446-42AB-95F0-3B14C0A25A67}"/>
    <cellStyle name="Normal 31" xfId="265" xr:uid="{A2E6CAFE-E449-497B-B5AD-9803709F72FC}"/>
    <cellStyle name="Normal 32" xfId="266" xr:uid="{AD69BC9C-ED31-4419-8A00-C22A1FCC46EC}"/>
    <cellStyle name="Normal 33" xfId="267" xr:uid="{33F71A8E-F747-49FA-9C25-31E3673D0E17}"/>
    <cellStyle name="Normal 34" xfId="268" xr:uid="{8CEA0813-B34B-4DE5-BAC9-94742DC2D3E9}"/>
    <cellStyle name="Normal 35" xfId="269" xr:uid="{6EFA9BEC-E3C2-4F52-8437-B3A6CB17CDF2}"/>
    <cellStyle name="Normal 36" xfId="270" xr:uid="{89645968-EE43-4E26-A1BF-8617B1EB0985}"/>
    <cellStyle name="Normal 37" xfId="271" xr:uid="{8E9AD900-57E5-4AF0-AB70-4CC8C6FA7F94}"/>
    <cellStyle name="Normal 38" xfId="272" xr:uid="{8591364A-F65D-4F61-B6D4-34354E82633F}"/>
    <cellStyle name="Normal 39" xfId="273" xr:uid="{A61AC3D3-2476-4C06-BA65-C80E3A243DC9}"/>
    <cellStyle name="Normal 4" xfId="23" xr:uid="{00000000-0005-0000-0000-000086000000}"/>
    <cellStyle name="Normal 4 2" xfId="120" xr:uid="{00000000-0005-0000-0000-000087000000}"/>
    <cellStyle name="Normal 4 2 2" xfId="276" xr:uid="{37C13A75-E34C-4EF0-9881-784B8FEF64D9}"/>
    <cellStyle name="Normal 4 2 2 2" xfId="390" xr:uid="{D97B93F9-9273-4EE1-A821-312015B9C3FE}"/>
    <cellStyle name="Normal 4 2 3" xfId="275" xr:uid="{4F14F633-359E-4EA7-BB36-EDDA9D90882B}"/>
    <cellStyle name="Normal 4 2 3 2" xfId="389" xr:uid="{ED6A22FF-1FF2-424C-9379-3D6D5280C57D}"/>
    <cellStyle name="Normal 4 3" xfId="121" xr:uid="{00000000-0005-0000-0000-000088000000}"/>
    <cellStyle name="Normal 4 3 2" xfId="277" xr:uid="{440F0C5E-FD0F-4B15-B429-E674A2B072D3}"/>
    <cellStyle name="Normal 4 3 2 2" xfId="391" xr:uid="{425F718E-FC95-4B46-A8C2-07367A6D9A9E}"/>
    <cellStyle name="Normal 4 31" xfId="305" xr:uid="{DF3A9085-5FC8-49F5-8270-5F3C279D7BD9}"/>
    <cellStyle name="Normal 4 4" xfId="144" xr:uid="{00000000-0005-0000-0000-000089000000}"/>
    <cellStyle name="Normal 4 4 2" xfId="274" xr:uid="{3DB3EF21-1DD5-4F38-B797-C9446D777913}"/>
    <cellStyle name="Normal 4 4 2 2" xfId="388" xr:uid="{DEEBE911-6D66-4FD6-91FD-4838151441AE}"/>
    <cellStyle name="Normal 4 5" xfId="188" xr:uid="{F0D90096-82BE-4073-A498-13B291C7196D}"/>
    <cellStyle name="Normal 40" xfId="278" xr:uid="{37687908-D583-4D6E-8B9B-FF30D33B4DDE}"/>
    <cellStyle name="Normal 41" xfId="279" xr:uid="{4AC576D2-3AB1-4BCC-809B-05F2367360E3}"/>
    <cellStyle name="Normal 42 3" xfId="280" xr:uid="{2E3C7893-C177-424A-B565-980D65B2F70B}"/>
    <cellStyle name="Normal 44" xfId="122" xr:uid="{00000000-0005-0000-0000-00008A000000}"/>
    <cellStyle name="Normal 44 2" xfId="281" xr:uid="{BFC1F399-77AD-4051-AE16-A1B5713FDB1C}"/>
    <cellStyle name="Normal 47" xfId="282" xr:uid="{E3708FF1-6A7C-4665-88A9-EEE45252ECBB}"/>
    <cellStyle name="Normal 49" xfId="123" xr:uid="{00000000-0005-0000-0000-00008B000000}"/>
    <cellStyle name="Normal 5" xfId="13" xr:uid="{00000000-0005-0000-0000-00008C000000}"/>
    <cellStyle name="Normal 5 2" xfId="142" xr:uid="{00000000-0005-0000-0000-00008D000000}"/>
    <cellStyle name="Normal 5 2 2" xfId="284" xr:uid="{AB67F434-2BEA-422B-A585-4E13C21CF343}"/>
    <cellStyle name="Normal 5 2 2 2" xfId="393" xr:uid="{79081356-F049-48ED-9D5C-13052CDACA86}"/>
    <cellStyle name="Normal 5 3" xfId="145" xr:uid="{00000000-0005-0000-0000-00008E000000}"/>
    <cellStyle name="Normal 5 4" xfId="283" xr:uid="{AF16B65A-8108-4669-828C-9FEF6FE6BA0F}"/>
    <cellStyle name="Normal 5 4 2" xfId="392" xr:uid="{109AA5E7-2E89-449A-A860-681363661571}"/>
    <cellStyle name="Normal 6" xfId="124" xr:uid="{00000000-0005-0000-0000-00008F000000}"/>
    <cellStyle name="Normal 6 2" xfId="285" xr:uid="{E5C1C0FD-028D-47FA-B7DB-3AD3643C9E8F}"/>
    <cellStyle name="Normal 7" xfId="125" xr:uid="{00000000-0005-0000-0000-000090000000}"/>
    <cellStyle name="Normal 7 2" xfId="174" xr:uid="{00000000-0005-0000-0000-000091000000}"/>
    <cellStyle name="Normal 7 2 2" xfId="378" xr:uid="{92064C83-78BD-4C5A-8544-6CC74F7CA294}"/>
    <cellStyle name="Normal 7 3" xfId="189" xr:uid="{FB68B702-CE6F-4F86-BD6E-74185AFD2D74}"/>
    <cellStyle name="Normal 7 4" xfId="346" xr:uid="{DAAA5EC6-EA11-4E31-9C3B-74F6A1C155DD}"/>
    <cellStyle name="Normal 8" xfId="299" xr:uid="{9C7AD783-1A70-4290-9E9D-966E5271FA18}"/>
    <cellStyle name="Normal 8 2" xfId="303" xr:uid="{84D2C959-94D8-48E4-89F1-434CDF9DC0B9}"/>
    <cellStyle name="Normal 9" xfId="286" xr:uid="{5F6B6590-9292-4E23-A4EA-F27DFEDDCF88}"/>
    <cellStyle name="Normal 9 2" xfId="287" xr:uid="{AB5F928F-6EBD-42B0-853A-C87F7A504683}"/>
    <cellStyle name="Normal 9 2 2" xfId="395" xr:uid="{E171769B-AEA4-4C73-87E9-9499C52EF8F6}"/>
    <cellStyle name="Normal 9 3" xfId="394" xr:uid="{8186EBC7-0EFF-471A-9A88-F2AAB2080342}"/>
    <cellStyle name="Normal_Troskovnik" xfId="2" xr:uid="{00000000-0005-0000-0000-000092000000}"/>
    <cellStyle name="Normalno 11" xfId="126" xr:uid="{00000000-0005-0000-0000-000094000000}"/>
    <cellStyle name="Normalno 2" xfId="3" xr:uid="{00000000-0005-0000-0000-000095000000}"/>
    <cellStyle name="Normalno 2 2" xfId="127" xr:uid="{00000000-0005-0000-0000-000096000000}"/>
    <cellStyle name="Normalno 3" xfId="4" xr:uid="{00000000-0005-0000-0000-000097000000}"/>
    <cellStyle name="Normalno 3 2" xfId="16" xr:uid="{00000000-0005-0000-0000-000098000000}"/>
    <cellStyle name="Normalno 3 2 2" xfId="308" xr:uid="{8BDC96B6-6FEA-47C6-B7DC-C0FA56EDAEB9}"/>
    <cellStyle name="Normalno 3 3" xfId="302" xr:uid="{31ABE12B-5A9E-408D-A3E3-CF33348F2E91}"/>
    <cellStyle name="Normalno 3 3 2" xfId="397" xr:uid="{0D94229D-C655-4F22-831F-7A2B24E61E0C}"/>
    <cellStyle name="Normalno 4" xfId="9" xr:uid="{00000000-0005-0000-0000-000099000000}"/>
    <cellStyle name="Normalno 5" xfId="10" xr:uid="{00000000-0005-0000-0000-00009A000000}"/>
    <cellStyle name="Normalno 5 2" xfId="314" xr:uid="{03CBF69B-C18F-42F7-B649-990211C55CB1}"/>
    <cellStyle name="Normalno 6" xfId="15" xr:uid="{00000000-0005-0000-0000-00009B000000}"/>
    <cellStyle name="Normalno 6 2" xfId="315" xr:uid="{5AE7FE6E-074F-45BA-8597-5A7726ADF4BD}"/>
    <cellStyle name="Normalno 7" xfId="180" xr:uid="{00000000-0005-0000-0000-00009C000000}"/>
    <cellStyle name="Normalno 7 2" xfId="381" xr:uid="{E212C06F-F5DA-4463-8568-1CF79CD1E8F6}"/>
    <cellStyle name="Normalno 8" xfId="182" xr:uid="{00000000-0005-0000-0000-00009D000000}"/>
    <cellStyle name="Normalno 8 2" xfId="184" xr:uid="{00000000-0005-0000-0000-00009E000000}"/>
    <cellStyle name="Normalno 8 2 2" xfId="383" xr:uid="{4326F3BB-D3F4-4D95-B4A8-CCC34BF4437E}"/>
    <cellStyle name="Normalno 8 3" xfId="382" xr:uid="{06BC6E37-5650-421F-9D0F-0C363FD45BFE}"/>
    <cellStyle name="Normalno 9" xfId="183" xr:uid="{00000000-0005-0000-0000-00009F000000}"/>
    <cellStyle name="Note 2" xfId="128" xr:uid="{00000000-0005-0000-0000-0000A0000000}"/>
    <cellStyle name="Note 2 2" xfId="129" xr:uid="{00000000-0005-0000-0000-0000A1000000}"/>
    <cellStyle name="Note 2 2 2" xfId="176" xr:uid="{00000000-0005-0000-0000-0000A2000000}"/>
    <cellStyle name="Note 2 2 2 2" xfId="380" xr:uid="{E9D4E837-9E37-4CDC-9457-1F77AE078B67}"/>
    <cellStyle name="Note 2 2 3" xfId="348" xr:uid="{F49279EC-E93A-46E9-955D-812753DC606D}"/>
    <cellStyle name="Note 2 3" xfId="130" xr:uid="{00000000-0005-0000-0000-0000A3000000}"/>
    <cellStyle name="Note 2 3 2" xfId="177" xr:uid="{00000000-0005-0000-0000-0000A4000000}"/>
    <cellStyle name="Note 2 3 2 2" xfId="178" xr:uid="{00000000-0005-0000-0000-0000A5000000}"/>
    <cellStyle name="Note 2 4" xfId="175" xr:uid="{00000000-0005-0000-0000-0000A6000000}"/>
    <cellStyle name="Note 2 4 2" xfId="379" xr:uid="{92653244-0F3F-46B7-A968-85C655A2B2C7}"/>
    <cellStyle name="Note 2 5" xfId="347" xr:uid="{2A840F8B-4C38-45C2-B642-07DF6CDD4FEE}"/>
    <cellStyle name="Obično 2" xfId="14" xr:uid="{00000000-0005-0000-0000-0000A7000000}"/>
    <cellStyle name="Obično 2 2" xfId="131" xr:uid="{00000000-0005-0000-0000-0000A8000000}"/>
    <cellStyle name="Obično_SRCE 2. FAZA - specifikacija KLIME 2 2" xfId="179" xr:uid="{00000000-0005-0000-0000-0000A9000000}"/>
    <cellStyle name="Output 2" xfId="132" xr:uid="{00000000-0005-0000-0000-0000AA000000}"/>
    <cellStyle name="Output 2 2" xfId="133" xr:uid="{00000000-0005-0000-0000-0000AB000000}"/>
    <cellStyle name="Percent 2" xfId="134" xr:uid="{00000000-0005-0000-0000-0000AC000000}"/>
    <cellStyle name="Povezana ćelija 2" xfId="288" xr:uid="{EDAC0411-6745-4370-BFE9-0CBD89F22B68}"/>
    <cellStyle name="Provjera ćelije 2" xfId="289" xr:uid="{703B2F9F-A13A-48F7-A951-757A16A4B040}"/>
    <cellStyle name="Stil 1" xfId="135" xr:uid="{00000000-0005-0000-0000-0000AD000000}"/>
    <cellStyle name="Style 1" xfId="5" xr:uid="{00000000-0005-0000-0000-0000AE000000}"/>
    <cellStyle name="Tekst objašnjenja 2" xfId="290" xr:uid="{35D65D5A-2C4C-4F1F-9280-618FDDE17645}"/>
    <cellStyle name="Tekst upozorenja 2" xfId="291" xr:uid="{11E68E49-89BC-4E04-A90E-589479B7F499}"/>
    <cellStyle name="Title 2" xfId="136" xr:uid="{00000000-0005-0000-0000-0000AF000000}"/>
    <cellStyle name="Title 2 2" xfId="137" xr:uid="{00000000-0005-0000-0000-0000B0000000}"/>
    <cellStyle name="Total 2" xfId="138" xr:uid="{00000000-0005-0000-0000-0000B1000000}"/>
    <cellStyle name="Total 2 2" xfId="139" xr:uid="{00000000-0005-0000-0000-0000B2000000}"/>
    <cellStyle name="Ukupni zbroj 2" xfId="292" xr:uid="{BA8088C0-181B-44B9-A0E2-DE3BB1A18BC5}"/>
    <cellStyle name="Ukupni zbroj 2 2" xfId="293" xr:uid="{0199AC53-6EE5-4E0D-8283-0F30B2684FFB}"/>
    <cellStyle name="Ukupni zbroj 3" xfId="294" xr:uid="{5817B0CE-3666-45E0-BD8C-87867916B744}"/>
    <cellStyle name="Unos 2" xfId="295" xr:uid="{E271F544-8B5F-42A5-974F-5F59D93E28C2}"/>
    <cellStyle name="Unos 2 2" xfId="296" xr:uid="{D2A255FA-DCD5-45F9-B965-7D42C8862799}"/>
    <cellStyle name="Unos 3" xfId="297" xr:uid="{167024BB-93A2-4DD7-93EA-7395DD2258BA}"/>
    <cellStyle name="Valuta 2" xfId="6" xr:uid="{00000000-0005-0000-0000-0000B3000000}"/>
    <cellStyle name="Valuta 2 2" xfId="312" xr:uid="{0388791B-39DB-467C-B50D-C13288525A1E}"/>
    <cellStyle name="Valuta 3" xfId="7" xr:uid="{00000000-0005-0000-0000-0000B4000000}"/>
    <cellStyle name="Valuta 3 2" xfId="313" xr:uid="{2FD93F73-7A7B-4FF6-AFCA-FF84A2B348B1}"/>
    <cellStyle name="Warning Text 2" xfId="140" xr:uid="{00000000-0005-0000-0000-0000B5000000}"/>
    <cellStyle name="Warning Text 2 2" xfId="141" xr:uid="{00000000-0005-0000-0000-0000B6000000}"/>
    <cellStyle name="Zarez 2" xfId="8" xr:uid="{00000000-0005-0000-0000-0000B7000000}"/>
    <cellStyle name="Zarez 2 2" xfId="17" xr:uid="{00000000-0005-0000-0000-0000B8000000}"/>
    <cellStyle name="Zarez 2 2 2" xfId="309" xr:uid="{9B610700-534B-4D5B-A235-E8FC223ACDEA}"/>
    <cellStyle name="Zarez 2 3" xfId="304" xr:uid="{E0A6BD25-501A-4C2D-A8B8-03C94CC593E8}"/>
    <cellStyle name="Zarez 2 3 2" xfId="398" xr:uid="{ADBC3CF3-FE6B-4952-873F-C215466D3549}"/>
  </cellStyles>
  <dxfs count="0"/>
  <tableStyles count="0" defaultTableStyle="TableStyleMedium2" defaultPivotStyle="PivotStyleLight16"/>
  <colors>
    <mruColors>
      <color rgb="FFFFDDE1"/>
      <color rgb="FFE3B0AF"/>
      <color rgb="FFF8BEF4"/>
      <color rgb="FFFFFFCC"/>
      <color rgb="FFD8D2C6"/>
      <color rgb="FFF5A1EF"/>
      <color rgb="FFCFE3C7"/>
      <color rgb="FFFFE7FF"/>
      <color rgb="FF4D855A"/>
      <color rgb="FFC2E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252</xdr:row>
      <xdr:rowOff>0</xdr:rowOff>
    </xdr:from>
    <xdr:to>
      <xdr:col>8</xdr:col>
      <xdr:colOff>0</xdr:colOff>
      <xdr:row>252</xdr:row>
      <xdr:rowOff>95250</xdr:rowOff>
    </xdr:to>
    <xdr:pic>
      <xdr:nvPicPr>
        <xdr:cNvPr id="33" name="Slika 32">
          <a:extLst>
            <a:ext uri="{FF2B5EF4-FFF2-40B4-BE49-F238E27FC236}">
              <a16:creationId xmlns:a16="http://schemas.microsoft.com/office/drawing/2014/main" id="{55283021-489E-4546-8CE7-FC23943275DB}"/>
            </a:ext>
          </a:extLst>
        </xdr:cNvPr>
        <xdr:cNvPicPr>
          <a:picLocks noChangeAspect="1"/>
        </xdr:cNvPicPr>
      </xdr:nvPicPr>
      <xdr:blipFill>
        <a:blip xmlns:r="http://schemas.openxmlformats.org/officeDocument/2006/relationships" r:embed="rId1"/>
        <a:stretch>
          <a:fillRect/>
        </a:stretch>
      </xdr:blipFill>
      <xdr:spPr>
        <a:xfrm>
          <a:off x="9610725" y="88144350"/>
          <a:ext cx="0" cy="95250"/>
        </a:xfrm>
        <a:prstGeom prst="rect">
          <a:avLst/>
        </a:prstGeom>
      </xdr:spPr>
    </xdr:pic>
    <xdr:clientData/>
  </xdr:twoCellAnchor>
  <xdr:twoCellAnchor editAs="oneCell">
    <xdr:from>
      <xdr:col>8</xdr:col>
      <xdr:colOff>0</xdr:colOff>
      <xdr:row>252</xdr:row>
      <xdr:rowOff>0</xdr:rowOff>
    </xdr:from>
    <xdr:to>
      <xdr:col>8</xdr:col>
      <xdr:colOff>0</xdr:colOff>
      <xdr:row>252</xdr:row>
      <xdr:rowOff>95250</xdr:rowOff>
    </xdr:to>
    <xdr:pic>
      <xdr:nvPicPr>
        <xdr:cNvPr id="39" name="Slika 32">
          <a:extLst>
            <a:ext uri="{FF2B5EF4-FFF2-40B4-BE49-F238E27FC236}">
              <a16:creationId xmlns:a16="http://schemas.microsoft.com/office/drawing/2014/main" id="{AEDD9C96-4E99-4B23-A23E-F385170B9947}"/>
            </a:ext>
          </a:extLst>
        </xdr:cNvPr>
        <xdr:cNvPicPr>
          <a:picLocks noChangeAspect="1"/>
        </xdr:cNvPicPr>
      </xdr:nvPicPr>
      <xdr:blipFill>
        <a:blip xmlns:r="http://schemas.openxmlformats.org/officeDocument/2006/relationships" r:embed="rId1"/>
        <a:stretch>
          <a:fillRect/>
        </a:stretch>
      </xdr:blipFill>
      <xdr:spPr>
        <a:xfrm>
          <a:off x="9610725" y="88144350"/>
          <a:ext cx="0" cy="95250"/>
        </a:xfrm>
        <a:prstGeom prst="rect">
          <a:avLst/>
        </a:prstGeom>
      </xdr:spPr>
    </xdr:pic>
    <xdr:clientData/>
  </xdr:twoCellAnchor>
  <xdr:oneCellAnchor>
    <xdr:from>
      <xdr:col>8</xdr:col>
      <xdr:colOff>0</xdr:colOff>
      <xdr:row>252</xdr:row>
      <xdr:rowOff>0</xdr:rowOff>
    </xdr:from>
    <xdr:ext cx="0" cy="95250"/>
    <xdr:pic>
      <xdr:nvPicPr>
        <xdr:cNvPr id="59" name="Slika 32">
          <a:extLst>
            <a:ext uri="{FF2B5EF4-FFF2-40B4-BE49-F238E27FC236}">
              <a16:creationId xmlns:a16="http://schemas.microsoft.com/office/drawing/2014/main" id="{0F81A78D-6012-40D0-BF28-FCC1ABAFE727}"/>
            </a:ext>
          </a:extLst>
        </xdr:cNvPr>
        <xdr:cNvPicPr>
          <a:picLocks noChangeAspect="1"/>
        </xdr:cNvPicPr>
      </xdr:nvPicPr>
      <xdr:blipFill>
        <a:blip xmlns:r="http://schemas.openxmlformats.org/officeDocument/2006/relationships" r:embed="rId1"/>
        <a:stretch>
          <a:fillRect/>
        </a:stretch>
      </xdr:blipFill>
      <xdr:spPr>
        <a:xfrm>
          <a:off x="9610725" y="88144350"/>
          <a:ext cx="0" cy="95250"/>
        </a:xfrm>
        <a:prstGeom prst="rect">
          <a:avLst/>
        </a:prstGeom>
      </xdr:spPr>
    </xdr:pic>
    <xdr:clientData/>
  </xdr:oneCellAnchor>
  <xdr:oneCellAnchor>
    <xdr:from>
      <xdr:col>8</xdr:col>
      <xdr:colOff>0</xdr:colOff>
      <xdr:row>252</xdr:row>
      <xdr:rowOff>0</xdr:rowOff>
    </xdr:from>
    <xdr:ext cx="0" cy="95250"/>
    <xdr:pic>
      <xdr:nvPicPr>
        <xdr:cNvPr id="60" name="Slika 32">
          <a:extLst>
            <a:ext uri="{FF2B5EF4-FFF2-40B4-BE49-F238E27FC236}">
              <a16:creationId xmlns:a16="http://schemas.microsoft.com/office/drawing/2014/main" id="{017A9F0F-1354-479B-8F36-C8E2748F8B49}"/>
            </a:ext>
          </a:extLst>
        </xdr:cNvPr>
        <xdr:cNvPicPr>
          <a:picLocks noChangeAspect="1"/>
        </xdr:cNvPicPr>
      </xdr:nvPicPr>
      <xdr:blipFill>
        <a:blip xmlns:r="http://schemas.openxmlformats.org/officeDocument/2006/relationships" r:embed="rId1"/>
        <a:stretch>
          <a:fillRect/>
        </a:stretch>
      </xdr:blipFill>
      <xdr:spPr>
        <a:xfrm>
          <a:off x="9610725" y="88144350"/>
          <a:ext cx="0" cy="95250"/>
        </a:xfrm>
        <a:prstGeom prst="rect">
          <a:avLst/>
        </a:prstGeom>
      </xdr:spPr>
    </xdr:pic>
    <xdr:clientData/>
  </xdr:oneCellAnchor>
  <xdr:oneCellAnchor>
    <xdr:from>
      <xdr:col>8</xdr:col>
      <xdr:colOff>0</xdr:colOff>
      <xdr:row>252</xdr:row>
      <xdr:rowOff>0</xdr:rowOff>
    </xdr:from>
    <xdr:ext cx="0" cy="95250"/>
    <xdr:pic>
      <xdr:nvPicPr>
        <xdr:cNvPr id="64" name="Slika 32">
          <a:extLst>
            <a:ext uri="{FF2B5EF4-FFF2-40B4-BE49-F238E27FC236}">
              <a16:creationId xmlns:a16="http://schemas.microsoft.com/office/drawing/2014/main" id="{0A99784C-E231-4469-BD10-577F7175775F}"/>
            </a:ext>
          </a:extLst>
        </xdr:cNvPr>
        <xdr:cNvPicPr>
          <a:picLocks noChangeAspect="1"/>
        </xdr:cNvPicPr>
      </xdr:nvPicPr>
      <xdr:blipFill>
        <a:blip xmlns:r="http://schemas.openxmlformats.org/officeDocument/2006/relationships" r:embed="rId1"/>
        <a:stretch>
          <a:fillRect/>
        </a:stretch>
      </xdr:blipFill>
      <xdr:spPr>
        <a:xfrm>
          <a:off x="9610725" y="88144350"/>
          <a:ext cx="0" cy="95250"/>
        </a:xfrm>
        <a:prstGeom prst="rect">
          <a:avLst/>
        </a:prstGeom>
      </xdr:spPr>
    </xdr:pic>
    <xdr:clientData/>
  </xdr:oneCellAnchor>
  <xdr:oneCellAnchor>
    <xdr:from>
      <xdr:col>8</xdr:col>
      <xdr:colOff>0</xdr:colOff>
      <xdr:row>252</xdr:row>
      <xdr:rowOff>0</xdr:rowOff>
    </xdr:from>
    <xdr:ext cx="0" cy="95250"/>
    <xdr:pic>
      <xdr:nvPicPr>
        <xdr:cNvPr id="66" name="Slika 32">
          <a:extLst>
            <a:ext uri="{FF2B5EF4-FFF2-40B4-BE49-F238E27FC236}">
              <a16:creationId xmlns:a16="http://schemas.microsoft.com/office/drawing/2014/main" id="{D97C7CEA-FB9B-40AC-BFD7-AFCA2394C2F4}"/>
            </a:ext>
          </a:extLst>
        </xdr:cNvPr>
        <xdr:cNvPicPr>
          <a:picLocks noChangeAspect="1"/>
        </xdr:cNvPicPr>
      </xdr:nvPicPr>
      <xdr:blipFill>
        <a:blip xmlns:r="http://schemas.openxmlformats.org/officeDocument/2006/relationships" r:embed="rId1"/>
        <a:stretch>
          <a:fillRect/>
        </a:stretch>
      </xdr:blipFill>
      <xdr:spPr>
        <a:xfrm>
          <a:off x="9610725" y="88144350"/>
          <a:ext cx="0" cy="95250"/>
        </a:xfrm>
        <a:prstGeom prst="rect">
          <a:avLst/>
        </a:prstGeom>
      </xdr:spPr>
    </xdr:pic>
    <xdr:clientData/>
  </xdr:oneCellAnchor>
  <xdr:twoCellAnchor editAs="oneCell">
    <xdr:from>
      <xdr:col>8</xdr:col>
      <xdr:colOff>0</xdr:colOff>
      <xdr:row>252</xdr:row>
      <xdr:rowOff>0</xdr:rowOff>
    </xdr:from>
    <xdr:to>
      <xdr:col>8</xdr:col>
      <xdr:colOff>0</xdr:colOff>
      <xdr:row>252</xdr:row>
      <xdr:rowOff>95250</xdr:rowOff>
    </xdr:to>
    <xdr:pic>
      <xdr:nvPicPr>
        <xdr:cNvPr id="9" name="Slika 32">
          <a:extLst>
            <a:ext uri="{FF2B5EF4-FFF2-40B4-BE49-F238E27FC236}">
              <a16:creationId xmlns:a16="http://schemas.microsoft.com/office/drawing/2014/main" id="{53EAB7CD-1A84-4748-A7F9-FA6AA2066FC3}"/>
            </a:ext>
          </a:extLst>
        </xdr:cNvPr>
        <xdr:cNvPicPr>
          <a:picLocks noChangeAspect="1"/>
        </xdr:cNvPicPr>
      </xdr:nvPicPr>
      <xdr:blipFill>
        <a:blip xmlns:r="http://schemas.openxmlformats.org/officeDocument/2006/relationships" r:embed="rId1"/>
        <a:stretch>
          <a:fillRect/>
        </a:stretch>
      </xdr:blipFill>
      <xdr:spPr>
        <a:xfrm>
          <a:off x="9610725" y="74266425"/>
          <a:ext cx="0" cy="95250"/>
        </a:xfrm>
        <a:prstGeom prst="rect">
          <a:avLst/>
        </a:prstGeom>
      </xdr:spPr>
    </xdr:pic>
    <xdr:clientData/>
  </xdr:twoCellAnchor>
  <xdr:twoCellAnchor editAs="oneCell">
    <xdr:from>
      <xdr:col>8</xdr:col>
      <xdr:colOff>0</xdr:colOff>
      <xdr:row>252</xdr:row>
      <xdr:rowOff>0</xdr:rowOff>
    </xdr:from>
    <xdr:to>
      <xdr:col>8</xdr:col>
      <xdr:colOff>0</xdr:colOff>
      <xdr:row>252</xdr:row>
      <xdr:rowOff>95250</xdr:rowOff>
    </xdr:to>
    <xdr:pic>
      <xdr:nvPicPr>
        <xdr:cNvPr id="10" name="Slika 32">
          <a:extLst>
            <a:ext uri="{FF2B5EF4-FFF2-40B4-BE49-F238E27FC236}">
              <a16:creationId xmlns:a16="http://schemas.microsoft.com/office/drawing/2014/main" id="{12A6EC30-68BC-49B9-B402-5476A24AD2A1}"/>
            </a:ext>
          </a:extLst>
        </xdr:cNvPr>
        <xdr:cNvPicPr>
          <a:picLocks noChangeAspect="1"/>
        </xdr:cNvPicPr>
      </xdr:nvPicPr>
      <xdr:blipFill>
        <a:blip xmlns:r="http://schemas.openxmlformats.org/officeDocument/2006/relationships" r:embed="rId1"/>
        <a:stretch>
          <a:fillRect/>
        </a:stretch>
      </xdr:blipFill>
      <xdr:spPr>
        <a:xfrm>
          <a:off x="9610725" y="74266425"/>
          <a:ext cx="0" cy="95250"/>
        </a:xfrm>
        <a:prstGeom prst="rect">
          <a:avLst/>
        </a:prstGeom>
      </xdr:spPr>
    </xdr:pic>
    <xdr:clientData/>
  </xdr:twoCellAnchor>
  <xdr:oneCellAnchor>
    <xdr:from>
      <xdr:col>8</xdr:col>
      <xdr:colOff>0</xdr:colOff>
      <xdr:row>252</xdr:row>
      <xdr:rowOff>0</xdr:rowOff>
    </xdr:from>
    <xdr:ext cx="0" cy="95250"/>
    <xdr:pic>
      <xdr:nvPicPr>
        <xdr:cNvPr id="11" name="Slika 32">
          <a:extLst>
            <a:ext uri="{FF2B5EF4-FFF2-40B4-BE49-F238E27FC236}">
              <a16:creationId xmlns:a16="http://schemas.microsoft.com/office/drawing/2014/main" id="{A7548D16-43C0-4D77-A7FB-4A2EB76C6012}"/>
            </a:ext>
          </a:extLst>
        </xdr:cNvPr>
        <xdr:cNvPicPr>
          <a:picLocks noChangeAspect="1"/>
        </xdr:cNvPicPr>
      </xdr:nvPicPr>
      <xdr:blipFill>
        <a:blip xmlns:r="http://schemas.openxmlformats.org/officeDocument/2006/relationships" r:embed="rId1"/>
        <a:stretch>
          <a:fillRect/>
        </a:stretch>
      </xdr:blipFill>
      <xdr:spPr>
        <a:xfrm>
          <a:off x="9610725" y="74266425"/>
          <a:ext cx="0" cy="95250"/>
        </a:xfrm>
        <a:prstGeom prst="rect">
          <a:avLst/>
        </a:prstGeom>
      </xdr:spPr>
    </xdr:pic>
    <xdr:clientData/>
  </xdr:oneCellAnchor>
  <xdr:oneCellAnchor>
    <xdr:from>
      <xdr:col>8</xdr:col>
      <xdr:colOff>0</xdr:colOff>
      <xdr:row>252</xdr:row>
      <xdr:rowOff>0</xdr:rowOff>
    </xdr:from>
    <xdr:ext cx="0" cy="95250"/>
    <xdr:pic>
      <xdr:nvPicPr>
        <xdr:cNvPr id="12" name="Slika 32">
          <a:extLst>
            <a:ext uri="{FF2B5EF4-FFF2-40B4-BE49-F238E27FC236}">
              <a16:creationId xmlns:a16="http://schemas.microsoft.com/office/drawing/2014/main" id="{A7179615-BE98-43BC-9462-1818EE891C61}"/>
            </a:ext>
          </a:extLst>
        </xdr:cNvPr>
        <xdr:cNvPicPr>
          <a:picLocks noChangeAspect="1"/>
        </xdr:cNvPicPr>
      </xdr:nvPicPr>
      <xdr:blipFill>
        <a:blip xmlns:r="http://schemas.openxmlformats.org/officeDocument/2006/relationships" r:embed="rId1"/>
        <a:stretch>
          <a:fillRect/>
        </a:stretch>
      </xdr:blipFill>
      <xdr:spPr>
        <a:xfrm>
          <a:off x="9610725" y="74266425"/>
          <a:ext cx="0" cy="95250"/>
        </a:xfrm>
        <a:prstGeom prst="rect">
          <a:avLst/>
        </a:prstGeom>
      </xdr:spPr>
    </xdr:pic>
    <xdr:clientData/>
  </xdr:oneCellAnchor>
  <xdr:oneCellAnchor>
    <xdr:from>
      <xdr:col>8</xdr:col>
      <xdr:colOff>0</xdr:colOff>
      <xdr:row>252</xdr:row>
      <xdr:rowOff>0</xdr:rowOff>
    </xdr:from>
    <xdr:ext cx="0" cy="95250"/>
    <xdr:pic>
      <xdr:nvPicPr>
        <xdr:cNvPr id="13" name="Slika 32">
          <a:extLst>
            <a:ext uri="{FF2B5EF4-FFF2-40B4-BE49-F238E27FC236}">
              <a16:creationId xmlns:a16="http://schemas.microsoft.com/office/drawing/2014/main" id="{81C44DAB-F86E-48AA-858E-E8B39A0C7251}"/>
            </a:ext>
          </a:extLst>
        </xdr:cNvPr>
        <xdr:cNvPicPr>
          <a:picLocks noChangeAspect="1"/>
        </xdr:cNvPicPr>
      </xdr:nvPicPr>
      <xdr:blipFill>
        <a:blip xmlns:r="http://schemas.openxmlformats.org/officeDocument/2006/relationships" r:embed="rId1"/>
        <a:stretch>
          <a:fillRect/>
        </a:stretch>
      </xdr:blipFill>
      <xdr:spPr>
        <a:xfrm>
          <a:off x="9610725" y="74266425"/>
          <a:ext cx="0" cy="95250"/>
        </a:xfrm>
        <a:prstGeom prst="rect">
          <a:avLst/>
        </a:prstGeom>
      </xdr:spPr>
    </xdr:pic>
    <xdr:clientData/>
  </xdr:oneCellAnchor>
  <xdr:oneCellAnchor>
    <xdr:from>
      <xdr:col>8</xdr:col>
      <xdr:colOff>0</xdr:colOff>
      <xdr:row>252</xdr:row>
      <xdr:rowOff>0</xdr:rowOff>
    </xdr:from>
    <xdr:ext cx="0" cy="95250"/>
    <xdr:pic>
      <xdr:nvPicPr>
        <xdr:cNvPr id="14" name="Slika 32">
          <a:extLst>
            <a:ext uri="{FF2B5EF4-FFF2-40B4-BE49-F238E27FC236}">
              <a16:creationId xmlns:a16="http://schemas.microsoft.com/office/drawing/2014/main" id="{5A1EC32C-07BB-474A-8DF2-494304462A87}"/>
            </a:ext>
          </a:extLst>
        </xdr:cNvPr>
        <xdr:cNvPicPr>
          <a:picLocks noChangeAspect="1"/>
        </xdr:cNvPicPr>
      </xdr:nvPicPr>
      <xdr:blipFill>
        <a:blip xmlns:r="http://schemas.openxmlformats.org/officeDocument/2006/relationships" r:embed="rId1"/>
        <a:stretch>
          <a:fillRect/>
        </a:stretch>
      </xdr:blipFill>
      <xdr:spPr>
        <a:xfrm>
          <a:off x="9610725" y="74266425"/>
          <a:ext cx="0" cy="95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ja\AppData\Local\Microsoft\Windows\Temporary%20Internet%20Files\Content.Outlook\3C5PYFO7\Tro&#353;kovnik%202018,%20sa%20svim%20cijenama4,%20bez%20razglasa,%20sat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Troskovnik2018"/>
      <sheetName val="Troskovnik2018 (2)"/>
    </sheetNames>
    <sheetDataSet>
      <sheetData sheetId="0"/>
      <sheetData sheetId="1">
        <row r="51">
          <cell r="G51">
            <v>68900</v>
          </cell>
        </row>
        <row r="81">
          <cell r="G81">
            <v>503025</v>
          </cell>
        </row>
        <row r="120">
          <cell r="G120">
            <v>167072</v>
          </cell>
        </row>
        <row r="800">
          <cell r="G800">
            <v>380999</v>
          </cell>
        </row>
        <row r="867">
          <cell r="G867">
            <v>521380</v>
          </cell>
        </row>
        <row r="906">
          <cell r="G906">
            <v>74393</v>
          </cell>
        </row>
        <row r="958">
          <cell r="G958">
            <v>1024176</v>
          </cell>
        </row>
        <row r="1056">
          <cell r="G1056">
            <v>188145</v>
          </cell>
        </row>
        <row r="1066">
          <cell r="G1066">
            <v>18715</v>
          </cell>
        </row>
        <row r="1118">
          <cell r="G1118">
            <v>381050</v>
          </cell>
        </row>
        <row r="1164">
          <cell r="G1164">
            <v>73569</v>
          </cell>
        </row>
        <row r="1261">
          <cell r="G1261">
            <v>474028</v>
          </cell>
        </row>
        <row r="1294">
          <cell r="G1294">
            <v>115092</v>
          </cell>
        </row>
        <row r="1324">
          <cell r="G1324">
            <v>235657</v>
          </cell>
        </row>
        <row r="1340">
          <cell r="G1340">
            <v>132632</v>
          </cell>
        </row>
        <row r="1352">
          <cell r="G1352">
            <v>31856.989999999998</v>
          </cell>
        </row>
        <row r="1361">
          <cell r="G1361">
            <v>10100</v>
          </cell>
        </row>
        <row r="1374">
          <cell r="G1374">
            <v>11107</v>
          </cell>
        </row>
        <row r="1383">
          <cell r="G1383">
            <v>3920</v>
          </cell>
        </row>
        <row r="1404">
          <cell r="G1404">
            <v>42493</v>
          </cell>
        </row>
        <row r="1429">
          <cell r="G1429">
            <v>25783</v>
          </cell>
        </row>
        <row r="1442">
          <cell r="G1442">
            <v>45100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10"/>
  </sheetPr>
  <dimension ref="A1:G491"/>
  <sheetViews>
    <sheetView topLeftCell="A319" zoomScaleSheetLayoutView="50" workbookViewId="0">
      <selection activeCell="J332" sqref="J3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1.7109375" style="59" customWidth="1"/>
    <col min="7" max="7" width="11.7109375" style="106" hidden="1" customWidth="1"/>
    <col min="8" max="8" width="0" hidden="1" customWidth="1"/>
  </cols>
  <sheetData>
    <row r="1" spans="1:7" s="4" customFormat="1" ht="25.5" customHeight="1">
      <c r="A1" s="127" t="s">
        <v>273</v>
      </c>
      <c r="B1" s="2" t="s">
        <v>274</v>
      </c>
      <c r="C1" s="3" t="s">
        <v>275</v>
      </c>
      <c r="D1" s="3" t="s">
        <v>276</v>
      </c>
      <c r="E1" s="174" t="s">
        <v>278</v>
      </c>
      <c r="F1" s="101" t="s">
        <v>279</v>
      </c>
      <c r="G1" s="3" t="s">
        <v>278</v>
      </c>
    </row>
    <row r="3" spans="1:7" ht="12.75" customHeight="1">
      <c r="B3" s="104" t="s">
        <v>799</v>
      </c>
      <c r="C3" s="104"/>
      <c r="D3" s="104"/>
      <c r="E3" s="176"/>
      <c r="F3" s="105"/>
      <c r="G3" s="172"/>
    </row>
    <row r="4" spans="1:7" ht="12.75" customHeight="1"/>
    <row r="5" spans="1:7" ht="12.75" customHeight="1">
      <c r="B5" s="19" t="s">
        <v>216</v>
      </c>
    </row>
    <row r="6" spans="1:7" ht="25.5" customHeight="1">
      <c r="B6" s="20" t="s">
        <v>217</v>
      </c>
    </row>
    <row r="7" spans="1:7" ht="12.75" customHeight="1">
      <c r="B7" s="20" t="s">
        <v>226</v>
      </c>
    </row>
    <row r="8" spans="1:7" ht="38.25" customHeight="1">
      <c r="B8" s="22" t="s">
        <v>219</v>
      </c>
    </row>
    <row r="9" spans="1:7" ht="25.5" customHeight="1">
      <c r="B9" s="22" t="s">
        <v>218</v>
      </c>
    </row>
    <row r="10" spans="1:7" ht="25.5" customHeight="1">
      <c r="B10" s="22" t="s">
        <v>220</v>
      </c>
    </row>
    <row r="11" spans="1:7" ht="25.5" customHeight="1">
      <c r="B11" s="22" t="s">
        <v>221</v>
      </c>
    </row>
    <row r="12" spans="1:7" ht="12.75" customHeight="1">
      <c r="B12" s="22" t="s">
        <v>222</v>
      </c>
    </row>
    <row r="13" spans="1:7" ht="25.5" customHeight="1">
      <c r="B13" s="22" t="s">
        <v>223</v>
      </c>
    </row>
    <row r="14" spans="1:7" ht="38.25" customHeight="1">
      <c r="B14" s="22" t="s">
        <v>224</v>
      </c>
    </row>
    <row r="15" spans="1:7" ht="25.5" customHeight="1">
      <c r="B15" s="22" t="s">
        <v>225</v>
      </c>
    </row>
    <row r="16" spans="1:7" ht="25.5" customHeight="1">
      <c r="B16" s="22" t="s">
        <v>227</v>
      </c>
    </row>
    <row r="17" spans="2:7" ht="25.5" customHeight="1">
      <c r="B17" s="22" t="s">
        <v>228</v>
      </c>
    </row>
    <row r="18" spans="2:7" ht="38.25" customHeight="1">
      <c r="B18" s="22" t="s">
        <v>734</v>
      </c>
    </row>
    <row r="19" spans="2:7" ht="38.25" customHeight="1">
      <c r="B19" s="22" t="s">
        <v>735</v>
      </c>
    </row>
    <row r="20" spans="2:7" ht="12.75" customHeight="1">
      <c r="B20" s="19"/>
    </row>
    <row r="21" spans="2:7" ht="38.25" customHeight="1">
      <c r="B21" s="19" t="s">
        <v>518</v>
      </c>
    </row>
    <row r="22" spans="2:7" ht="12.75" customHeight="1">
      <c r="B22" s="22" t="s">
        <v>736</v>
      </c>
    </row>
    <row r="23" spans="2:7" ht="12.75" customHeight="1">
      <c r="B23" s="22" t="s">
        <v>737</v>
      </c>
    </row>
    <row r="24" spans="2:7" ht="12.75" customHeight="1">
      <c r="B24" s="22" t="s">
        <v>738</v>
      </c>
    </row>
    <row r="25" spans="2:7" ht="12.75" customHeight="1">
      <c r="B25" s="22" t="s">
        <v>739</v>
      </c>
    </row>
    <row r="26" spans="2:7" ht="12.75" customHeight="1">
      <c r="B26" s="22" t="s">
        <v>740</v>
      </c>
      <c r="E26" s="177"/>
      <c r="G26" s="107"/>
    </row>
    <row r="27" spans="2:7" ht="12.75" customHeight="1">
      <c r="B27" s="22" t="s">
        <v>741</v>
      </c>
    </row>
    <row r="28" spans="2:7" ht="51" customHeight="1">
      <c r="B28" s="19" t="s">
        <v>519</v>
      </c>
    </row>
    <row r="29" spans="2:7" ht="25.5" customHeight="1">
      <c r="B29" s="19" t="s">
        <v>1360</v>
      </c>
    </row>
    <row r="30" spans="2:7" ht="38.25" customHeight="1">
      <c r="B30" s="19" t="s">
        <v>1361</v>
      </c>
    </row>
    <row r="31" spans="2:7" ht="25.5" customHeight="1">
      <c r="B31" s="19" t="s">
        <v>1362</v>
      </c>
    </row>
    <row r="32" spans="2:7" ht="38.25" customHeight="1">
      <c r="B32" s="19" t="s">
        <v>531</v>
      </c>
    </row>
    <row r="33" spans="1:7" ht="25.5" customHeight="1">
      <c r="B33" s="19" t="s">
        <v>514</v>
      </c>
    </row>
    <row r="34" spans="1:7" ht="25.5" customHeight="1">
      <c r="B34" s="22" t="s">
        <v>515</v>
      </c>
    </row>
    <row r="35" spans="1:7" ht="12.75" customHeight="1">
      <c r="B35" s="22" t="s">
        <v>520</v>
      </c>
    </row>
    <row r="36" spans="1:7" ht="38.25" customHeight="1">
      <c r="B36" s="22" t="s">
        <v>516</v>
      </c>
    </row>
    <row r="37" spans="1:7" ht="12.75" customHeight="1">
      <c r="B37" s="19"/>
    </row>
    <row r="38" spans="1:7" ht="38.25" customHeight="1">
      <c r="B38" s="19" t="s">
        <v>517</v>
      </c>
    </row>
    <row r="39" spans="1:7" ht="12.75" customHeight="1">
      <c r="B39" s="19"/>
    </row>
    <row r="40" spans="1:7" ht="12.75" customHeight="1">
      <c r="B40" s="19"/>
    </row>
    <row r="41" spans="1:7" ht="25.5" customHeight="1">
      <c r="A41" s="39" t="s">
        <v>277</v>
      </c>
      <c r="B41" s="37" t="s">
        <v>1911</v>
      </c>
    </row>
    <row r="42" spans="1:7" ht="25.5" customHeight="1">
      <c r="B42" s="19" t="s">
        <v>1393</v>
      </c>
    </row>
    <row r="43" spans="1:7" ht="38.25" customHeight="1">
      <c r="B43" s="19" t="s">
        <v>1392</v>
      </c>
      <c r="G43" s="106">
        <v>1</v>
      </c>
    </row>
    <row r="44" spans="1:7" ht="25.5" customHeight="1">
      <c r="B44" s="19" t="s">
        <v>1504</v>
      </c>
    </row>
    <row r="45" spans="1:7" ht="12.75" customHeight="1">
      <c r="B45" s="19" t="s">
        <v>1395</v>
      </c>
      <c r="C45" s="7" t="s">
        <v>1423</v>
      </c>
      <c r="E45" s="175">
        <f>ROUND(G45*$G$43,0)</f>
        <v>35</v>
      </c>
      <c r="F45" s="59">
        <f>+D45*E45</f>
        <v>0</v>
      </c>
      <c r="G45" s="106">
        <v>35</v>
      </c>
    </row>
    <row r="46" spans="1:7" ht="12.75" customHeight="1">
      <c r="B46" s="19"/>
      <c r="E46" s="175">
        <f t="shared" ref="E46:E109" si="0">ROUND(G46*$G$43,0)</f>
        <v>0</v>
      </c>
    </row>
    <row r="47" spans="1:7" ht="12.75" customHeight="1">
      <c r="A47" s="39" t="s">
        <v>280</v>
      </c>
      <c r="B47" s="37" t="s">
        <v>1936</v>
      </c>
      <c r="E47" s="175">
        <f t="shared" si="0"/>
        <v>0</v>
      </c>
    </row>
    <row r="48" spans="1:7" ht="25.5" customHeight="1">
      <c r="B48" s="19" t="s">
        <v>1394</v>
      </c>
      <c r="E48" s="175">
        <f t="shared" si="0"/>
        <v>0</v>
      </c>
    </row>
    <row r="49" spans="1:7" ht="12.75" customHeight="1">
      <c r="B49" s="19" t="s">
        <v>1395</v>
      </c>
      <c r="C49" s="7" t="s">
        <v>1423</v>
      </c>
      <c r="E49" s="175">
        <f t="shared" si="0"/>
        <v>7</v>
      </c>
      <c r="F49" s="59">
        <f>+D49*E49</f>
        <v>0</v>
      </c>
      <c r="G49" s="106">
        <v>7</v>
      </c>
    </row>
    <row r="50" spans="1:7" ht="12.75" customHeight="1">
      <c r="B50" s="19"/>
      <c r="E50" s="175">
        <f t="shared" si="0"/>
        <v>0</v>
      </c>
    </row>
    <row r="51" spans="1:7" ht="25.5">
      <c r="A51" s="39" t="s">
        <v>290</v>
      </c>
      <c r="B51" s="37" t="s">
        <v>1937</v>
      </c>
      <c r="E51" s="175">
        <f t="shared" si="0"/>
        <v>0</v>
      </c>
    </row>
    <row r="52" spans="1:7" ht="25.5" customHeight="1">
      <c r="B52" s="19" t="s">
        <v>124</v>
      </c>
      <c r="E52" s="175">
        <f t="shared" si="0"/>
        <v>0</v>
      </c>
    </row>
    <row r="53" spans="1:7" ht="25.5" customHeight="1">
      <c r="B53" s="19" t="s">
        <v>125</v>
      </c>
      <c r="E53" s="175">
        <f t="shared" si="0"/>
        <v>0</v>
      </c>
    </row>
    <row r="54" spans="1:7" ht="12.75" customHeight="1">
      <c r="B54" s="19" t="s">
        <v>1705</v>
      </c>
      <c r="C54" s="7" t="s">
        <v>289</v>
      </c>
      <c r="E54" s="175">
        <f t="shared" si="0"/>
        <v>10</v>
      </c>
      <c r="F54" s="59">
        <f>+D54*E54</f>
        <v>0</v>
      </c>
      <c r="G54" s="106">
        <v>10</v>
      </c>
    </row>
    <row r="55" spans="1:7" ht="12.75" customHeight="1">
      <c r="B55" s="19"/>
      <c r="E55" s="175">
        <f t="shared" si="0"/>
        <v>0</v>
      </c>
    </row>
    <row r="56" spans="1:7" ht="25.5" customHeight="1">
      <c r="A56" s="39" t="s">
        <v>291</v>
      </c>
      <c r="B56" s="37" t="s">
        <v>1900</v>
      </c>
      <c r="E56" s="175">
        <f t="shared" si="0"/>
        <v>0</v>
      </c>
    </row>
    <row r="57" spans="1:7" ht="25.5">
      <c r="B57" s="19" t="s">
        <v>1137</v>
      </c>
      <c r="E57" s="175">
        <f t="shared" si="0"/>
        <v>0</v>
      </c>
    </row>
    <row r="58" spans="1:7" ht="12.75" customHeight="1">
      <c r="B58" s="19" t="s">
        <v>126</v>
      </c>
      <c r="C58" s="7" t="s">
        <v>1739</v>
      </c>
      <c r="E58" s="175">
        <f t="shared" si="0"/>
        <v>120</v>
      </c>
      <c r="F58" s="59">
        <f>+D58*E58</f>
        <v>0</v>
      </c>
      <c r="G58" s="106">
        <v>120</v>
      </c>
    </row>
    <row r="59" spans="1:7" ht="12.75" customHeight="1">
      <c r="B59" s="19"/>
      <c r="E59" s="175">
        <f t="shared" si="0"/>
        <v>0</v>
      </c>
    </row>
    <row r="60" spans="1:7" ht="25.5">
      <c r="A60" s="128" t="s">
        <v>293</v>
      </c>
      <c r="B60" s="33" t="s">
        <v>1519</v>
      </c>
      <c r="D60" s="124"/>
      <c r="E60" s="175">
        <f t="shared" si="0"/>
        <v>0</v>
      </c>
    </row>
    <row r="61" spans="1:7">
      <c r="B61" s="34" t="s">
        <v>1340</v>
      </c>
      <c r="D61" s="124"/>
      <c r="E61" s="175">
        <f t="shared" si="0"/>
        <v>0</v>
      </c>
    </row>
    <row r="62" spans="1:7" ht="25.5">
      <c r="B62" s="19" t="s">
        <v>1909</v>
      </c>
      <c r="D62" s="124"/>
      <c r="E62" s="175">
        <f t="shared" si="0"/>
        <v>0</v>
      </c>
    </row>
    <row r="63" spans="1:7">
      <c r="B63" s="19" t="s">
        <v>1912</v>
      </c>
      <c r="D63" s="124"/>
      <c r="E63" s="175">
        <f t="shared" si="0"/>
        <v>0</v>
      </c>
    </row>
    <row r="64" spans="1:7" ht="25.5">
      <c r="B64" s="19" t="s">
        <v>463</v>
      </c>
      <c r="D64" s="124"/>
      <c r="E64" s="175">
        <f t="shared" si="0"/>
        <v>0</v>
      </c>
    </row>
    <row r="65" spans="1:7">
      <c r="B65" s="19" t="s">
        <v>1341</v>
      </c>
      <c r="D65" s="124"/>
      <c r="E65" s="175">
        <f t="shared" si="0"/>
        <v>0</v>
      </c>
    </row>
    <row r="66" spans="1:7">
      <c r="B66" s="19" t="s">
        <v>126</v>
      </c>
      <c r="C66" s="7" t="s">
        <v>1739</v>
      </c>
      <c r="D66" s="124"/>
      <c r="E66" s="175">
        <f t="shared" si="0"/>
        <v>120</v>
      </c>
      <c r="F66" s="144">
        <f>+D66*E66</f>
        <v>0</v>
      </c>
      <c r="G66" s="106">
        <v>120</v>
      </c>
    </row>
    <row r="67" spans="1:7" ht="12.75" customHeight="1">
      <c r="B67" s="19"/>
      <c r="D67" s="124"/>
      <c r="E67" s="175">
        <f t="shared" si="0"/>
        <v>0</v>
      </c>
    </row>
    <row r="68" spans="1:7" ht="25.5">
      <c r="A68" s="128" t="s">
        <v>1421</v>
      </c>
      <c r="B68" s="33" t="s">
        <v>1907</v>
      </c>
      <c r="D68" s="124"/>
      <c r="E68" s="175">
        <f t="shared" si="0"/>
        <v>0</v>
      </c>
    </row>
    <row r="69" spans="1:7">
      <c r="B69" s="34" t="s">
        <v>1913</v>
      </c>
      <c r="D69" s="124"/>
      <c r="E69" s="175">
        <f t="shared" si="0"/>
        <v>0</v>
      </c>
    </row>
    <row r="70" spans="1:7" ht="25.5">
      <c r="B70" s="19" t="s">
        <v>1908</v>
      </c>
      <c r="D70" s="124"/>
      <c r="E70" s="175">
        <f t="shared" si="0"/>
        <v>0</v>
      </c>
    </row>
    <row r="71" spans="1:7" ht="25.5">
      <c r="B71" s="19" t="s">
        <v>1909</v>
      </c>
      <c r="D71" s="124"/>
      <c r="E71" s="175">
        <f t="shared" si="0"/>
        <v>0</v>
      </c>
    </row>
    <row r="72" spans="1:7" ht="12.75" customHeight="1">
      <c r="B72" s="19" t="s">
        <v>1912</v>
      </c>
      <c r="D72" s="124"/>
      <c r="E72" s="175">
        <f t="shared" si="0"/>
        <v>0</v>
      </c>
    </row>
    <row r="73" spans="1:7" ht="12.75" customHeight="1">
      <c r="B73" s="19" t="s">
        <v>1518</v>
      </c>
      <c r="D73" s="124"/>
      <c r="E73" s="175">
        <f t="shared" si="0"/>
        <v>0</v>
      </c>
    </row>
    <row r="74" spans="1:7" ht="12.75" customHeight="1">
      <c r="B74" s="19" t="s">
        <v>1341</v>
      </c>
      <c r="D74" s="124"/>
      <c r="E74" s="175">
        <f t="shared" si="0"/>
        <v>0</v>
      </c>
    </row>
    <row r="75" spans="1:7" ht="12.75" customHeight="1">
      <c r="B75" s="19" t="s">
        <v>126</v>
      </c>
      <c r="C75" s="7" t="s">
        <v>1739</v>
      </c>
      <c r="D75" s="124"/>
      <c r="E75" s="175">
        <f t="shared" si="0"/>
        <v>280</v>
      </c>
      <c r="F75" s="144">
        <f>+D75*E75</f>
        <v>0</v>
      </c>
      <c r="G75" s="106">
        <v>280</v>
      </c>
    </row>
    <row r="76" spans="1:7" ht="12.75" customHeight="1">
      <c r="B76" s="19"/>
      <c r="D76" s="124"/>
      <c r="E76" s="175">
        <f t="shared" si="0"/>
        <v>0</v>
      </c>
    </row>
    <row r="77" spans="1:7">
      <c r="A77" s="39" t="s">
        <v>1422</v>
      </c>
      <c r="B77" s="123" t="s">
        <v>1904</v>
      </c>
      <c r="D77" s="124"/>
      <c r="E77" s="175">
        <f t="shared" si="0"/>
        <v>0</v>
      </c>
    </row>
    <row r="78" spans="1:7">
      <c r="A78" s="39"/>
      <c r="B78" s="142" t="s">
        <v>1910</v>
      </c>
      <c r="D78" s="124"/>
      <c r="E78" s="175">
        <f t="shared" si="0"/>
        <v>0</v>
      </c>
    </row>
    <row r="79" spans="1:7" ht="25.5">
      <c r="A79" s="39"/>
      <c r="B79" s="142" t="s">
        <v>1905</v>
      </c>
      <c r="D79" s="124"/>
      <c r="E79" s="175">
        <f t="shared" si="0"/>
        <v>0</v>
      </c>
    </row>
    <row r="80" spans="1:7" ht="38.25">
      <c r="A80" s="39"/>
      <c r="B80" s="142" t="s">
        <v>1513</v>
      </c>
      <c r="D80" s="124"/>
      <c r="E80" s="175">
        <f t="shared" si="0"/>
        <v>0</v>
      </c>
    </row>
    <row r="81" spans="1:7">
      <c r="A81" s="39"/>
      <c r="B81" s="142" t="s">
        <v>1906</v>
      </c>
      <c r="D81" s="124"/>
      <c r="E81" s="175">
        <f t="shared" si="0"/>
        <v>0</v>
      </c>
    </row>
    <row r="82" spans="1:7">
      <c r="A82" s="39"/>
      <c r="B82" s="19" t="s">
        <v>1341</v>
      </c>
      <c r="D82" s="124"/>
      <c r="E82" s="175">
        <f t="shared" si="0"/>
        <v>0</v>
      </c>
    </row>
    <row r="83" spans="1:7">
      <c r="A83" s="39"/>
      <c r="B83" s="19" t="s">
        <v>1516</v>
      </c>
      <c r="D83" s="124"/>
      <c r="E83" s="175">
        <f t="shared" si="0"/>
        <v>0</v>
      </c>
    </row>
    <row r="84" spans="1:7" ht="12.75" customHeight="1">
      <c r="B84" s="19" t="s">
        <v>126</v>
      </c>
      <c r="C84" s="7" t="s">
        <v>1739</v>
      </c>
      <c r="D84" s="124"/>
      <c r="E84" s="175">
        <f t="shared" si="0"/>
        <v>150</v>
      </c>
      <c r="F84" s="59">
        <f>D84*E84</f>
        <v>0</v>
      </c>
      <c r="G84" s="106">
        <v>150</v>
      </c>
    </row>
    <row r="85" spans="1:7" ht="12.75" customHeight="1">
      <c r="B85" s="19"/>
      <c r="D85" s="124"/>
      <c r="E85" s="175">
        <f t="shared" si="0"/>
        <v>0</v>
      </c>
    </row>
    <row r="86" spans="1:7">
      <c r="A86" s="128" t="s">
        <v>1424</v>
      </c>
      <c r="B86" s="123" t="s">
        <v>1344</v>
      </c>
      <c r="D86" s="124"/>
      <c r="E86" s="175">
        <f t="shared" si="0"/>
        <v>0</v>
      </c>
    </row>
    <row r="87" spans="1:7">
      <c r="B87" s="142" t="s">
        <v>1910</v>
      </c>
      <c r="D87" s="124"/>
      <c r="E87" s="175">
        <f t="shared" si="0"/>
        <v>0</v>
      </c>
    </row>
    <row r="88" spans="1:7" ht="25.5">
      <c r="B88" s="19" t="s">
        <v>1901</v>
      </c>
      <c r="D88" s="124"/>
      <c r="E88" s="175">
        <f t="shared" si="0"/>
        <v>0</v>
      </c>
    </row>
    <row r="89" spans="1:7" ht="25.5">
      <c r="B89" s="19" t="s">
        <v>1902</v>
      </c>
      <c r="D89" s="124"/>
      <c r="E89" s="175">
        <f t="shared" si="0"/>
        <v>0</v>
      </c>
    </row>
    <row r="90" spans="1:7">
      <c r="B90" s="19" t="s">
        <v>1903</v>
      </c>
      <c r="D90" s="124"/>
      <c r="E90" s="175">
        <f t="shared" si="0"/>
        <v>0</v>
      </c>
    </row>
    <row r="91" spans="1:7">
      <c r="B91" s="19" t="s">
        <v>1341</v>
      </c>
      <c r="D91" s="124"/>
      <c r="E91" s="175">
        <f t="shared" si="0"/>
        <v>0</v>
      </c>
    </row>
    <row r="92" spans="1:7">
      <c r="B92" s="19" t="s">
        <v>1515</v>
      </c>
      <c r="D92" s="124"/>
      <c r="E92" s="175">
        <f t="shared" si="0"/>
        <v>0</v>
      </c>
    </row>
    <row r="93" spans="1:7" ht="12.75" customHeight="1">
      <c r="B93" s="19" t="s">
        <v>1242</v>
      </c>
      <c r="C93" s="7" t="s">
        <v>1739</v>
      </c>
      <c r="D93" s="124"/>
      <c r="E93" s="175">
        <f t="shared" si="0"/>
        <v>120</v>
      </c>
      <c r="F93" s="59">
        <f>D93*E93</f>
        <v>0</v>
      </c>
      <c r="G93" s="106">
        <v>120</v>
      </c>
    </row>
    <row r="94" spans="1:7" ht="12.75" customHeight="1">
      <c r="B94" s="22"/>
      <c r="D94" s="124"/>
      <c r="E94" s="175">
        <f t="shared" si="0"/>
        <v>0</v>
      </c>
    </row>
    <row r="95" spans="1:7">
      <c r="A95" s="128" t="s">
        <v>931</v>
      </c>
      <c r="B95" s="123" t="s">
        <v>1914</v>
      </c>
      <c r="D95" s="124"/>
      <c r="E95" s="175">
        <f t="shared" si="0"/>
        <v>0</v>
      </c>
    </row>
    <row r="96" spans="1:7">
      <c r="B96" s="142" t="s">
        <v>1910</v>
      </c>
      <c r="D96" s="124"/>
      <c r="E96" s="175">
        <f t="shared" si="0"/>
        <v>0</v>
      </c>
    </row>
    <row r="97" spans="1:7" ht="25.5">
      <c r="B97" s="19" t="s">
        <v>1514</v>
      </c>
      <c r="D97" s="124"/>
      <c r="E97" s="175">
        <f t="shared" si="0"/>
        <v>0</v>
      </c>
    </row>
    <row r="98" spans="1:7" ht="12.75" customHeight="1">
      <c r="B98" s="19" t="s">
        <v>1912</v>
      </c>
      <c r="D98" s="124"/>
      <c r="E98" s="175">
        <f t="shared" si="0"/>
        <v>0</v>
      </c>
    </row>
    <row r="99" spans="1:7" ht="12.75" customHeight="1">
      <c r="B99" s="19" t="s">
        <v>1341</v>
      </c>
      <c r="D99" s="124"/>
      <c r="E99" s="175">
        <f t="shared" si="0"/>
        <v>0</v>
      </c>
    </row>
    <row r="100" spans="1:7" ht="12.75" customHeight="1">
      <c r="B100" s="19" t="s">
        <v>1517</v>
      </c>
      <c r="D100" s="124"/>
      <c r="E100" s="175">
        <f t="shared" si="0"/>
        <v>0</v>
      </c>
    </row>
    <row r="101" spans="1:7" ht="12.75" customHeight="1">
      <c r="B101" s="19" t="s">
        <v>126</v>
      </c>
      <c r="C101" s="122" t="s">
        <v>1739</v>
      </c>
      <c r="D101" s="124"/>
      <c r="E101" s="175">
        <f t="shared" si="0"/>
        <v>120</v>
      </c>
      <c r="F101" s="141">
        <f>+D101*E101</f>
        <v>0</v>
      </c>
      <c r="G101" s="173">
        <v>120</v>
      </c>
    </row>
    <row r="102" spans="1:7" ht="12.75" customHeight="1">
      <c r="B102" s="19"/>
      <c r="C102" s="122"/>
      <c r="D102" s="124"/>
      <c r="E102" s="175">
        <f t="shared" si="0"/>
        <v>0</v>
      </c>
      <c r="F102" s="141"/>
      <c r="G102" s="173"/>
    </row>
    <row r="103" spans="1:7" ht="25.5">
      <c r="A103" s="128" t="s">
        <v>653</v>
      </c>
      <c r="B103" s="123" t="s">
        <v>464</v>
      </c>
      <c r="D103" s="124"/>
      <c r="E103" s="175">
        <f t="shared" si="0"/>
        <v>0</v>
      </c>
    </row>
    <row r="104" spans="1:7">
      <c r="B104" s="142" t="s">
        <v>1910</v>
      </c>
      <c r="D104" s="124"/>
      <c r="E104" s="175">
        <f t="shared" si="0"/>
        <v>0</v>
      </c>
    </row>
    <row r="105" spans="1:7" ht="25.5">
      <c r="B105" s="19" t="s">
        <v>1514</v>
      </c>
      <c r="D105" s="124"/>
      <c r="E105" s="175">
        <f t="shared" si="0"/>
        <v>0</v>
      </c>
    </row>
    <row r="106" spans="1:7">
      <c r="B106" s="19" t="s">
        <v>1912</v>
      </c>
      <c r="D106" s="124"/>
      <c r="E106" s="175">
        <f t="shared" si="0"/>
        <v>0</v>
      </c>
    </row>
    <row r="107" spans="1:7">
      <c r="B107" s="19" t="s">
        <v>1341</v>
      </c>
      <c r="D107" s="124"/>
      <c r="E107" s="175">
        <f t="shared" si="0"/>
        <v>0</v>
      </c>
    </row>
    <row r="108" spans="1:7">
      <c r="B108" s="19" t="s">
        <v>465</v>
      </c>
      <c r="D108" s="124"/>
      <c r="E108" s="175">
        <f t="shared" si="0"/>
        <v>0</v>
      </c>
    </row>
    <row r="109" spans="1:7">
      <c r="B109" s="19" t="s">
        <v>126</v>
      </c>
      <c r="C109" s="122" t="s">
        <v>1739</v>
      </c>
      <c r="D109" s="124"/>
      <c r="E109" s="175">
        <f t="shared" si="0"/>
        <v>120</v>
      </c>
      <c r="F109" s="141">
        <f>+D109*E109</f>
        <v>0</v>
      </c>
      <c r="G109" s="173">
        <v>120</v>
      </c>
    </row>
    <row r="110" spans="1:7" ht="12.75" customHeight="1">
      <c r="B110" s="19"/>
      <c r="C110" s="122"/>
      <c r="D110" s="124"/>
      <c r="E110" s="175">
        <f t="shared" ref="E110:E173" si="1">ROUND(G110*$G$43,0)</f>
        <v>0</v>
      </c>
      <c r="F110" s="141"/>
      <c r="G110" s="173"/>
    </row>
    <row r="111" spans="1:7" ht="25.5">
      <c r="A111" s="128" t="s">
        <v>654</v>
      </c>
      <c r="B111" s="123" t="s">
        <v>1320</v>
      </c>
      <c r="D111" s="124"/>
      <c r="E111" s="175">
        <f t="shared" si="1"/>
        <v>0</v>
      </c>
    </row>
    <row r="112" spans="1:7">
      <c r="B112" s="142" t="s">
        <v>1910</v>
      </c>
      <c r="D112" s="124"/>
      <c r="E112" s="175">
        <f t="shared" si="1"/>
        <v>0</v>
      </c>
    </row>
    <row r="113" spans="1:7" ht="25.5">
      <c r="B113" s="19" t="s">
        <v>1342</v>
      </c>
      <c r="D113" s="124"/>
      <c r="E113" s="175">
        <f t="shared" si="1"/>
        <v>0</v>
      </c>
    </row>
    <row r="114" spans="1:7">
      <c r="B114" s="19" t="s">
        <v>1912</v>
      </c>
      <c r="D114" s="124"/>
      <c r="E114" s="175">
        <f t="shared" si="1"/>
        <v>0</v>
      </c>
    </row>
    <row r="115" spans="1:7">
      <c r="B115" s="19" t="s">
        <v>1341</v>
      </c>
      <c r="D115" s="124"/>
      <c r="E115" s="175">
        <f t="shared" si="1"/>
        <v>0</v>
      </c>
    </row>
    <row r="116" spans="1:7">
      <c r="B116" s="19" t="s">
        <v>1323</v>
      </c>
      <c r="D116" s="124"/>
      <c r="E116" s="175">
        <f t="shared" si="1"/>
        <v>0</v>
      </c>
    </row>
    <row r="117" spans="1:7">
      <c r="B117" s="19" t="s">
        <v>126</v>
      </c>
      <c r="C117" s="122" t="s">
        <v>1739</v>
      </c>
      <c r="D117" s="124"/>
      <c r="E117" s="175">
        <f t="shared" si="1"/>
        <v>120</v>
      </c>
      <c r="F117" s="141">
        <f>+D117*E117</f>
        <v>0</v>
      </c>
      <c r="G117" s="173">
        <v>120</v>
      </c>
    </row>
    <row r="118" spans="1:7" ht="12.75" customHeight="1">
      <c r="B118" s="19"/>
      <c r="C118" s="122"/>
      <c r="D118" s="124"/>
      <c r="E118" s="175">
        <f t="shared" si="1"/>
        <v>0</v>
      </c>
      <c r="F118" s="141"/>
      <c r="G118" s="173"/>
    </row>
    <row r="119" spans="1:7" ht="25.5">
      <c r="A119" s="128" t="s">
        <v>834</v>
      </c>
      <c r="B119" s="123" t="s">
        <v>1321</v>
      </c>
      <c r="D119" s="124"/>
      <c r="E119" s="175">
        <f t="shared" si="1"/>
        <v>0</v>
      </c>
    </row>
    <row r="120" spans="1:7">
      <c r="B120" s="142" t="s">
        <v>1910</v>
      </c>
      <c r="D120" s="124"/>
      <c r="E120" s="175">
        <f t="shared" si="1"/>
        <v>0</v>
      </c>
    </row>
    <row r="121" spans="1:7" ht="25.5">
      <c r="B121" s="19" t="s">
        <v>1514</v>
      </c>
      <c r="D121" s="124"/>
      <c r="E121" s="175">
        <f t="shared" si="1"/>
        <v>0</v>
      </c>
    </row>
    <row r="122" spans="1:7">
      <c r="B122" s="19" t="s">
        <v>1912</v>
      </c>
      <c r="D122" s="124"/>
      <c r="E122" s="175">
        <f t="shared" si="1"/>
        <v>0</v>
      </c>
    </row>
    <row r="123" spans="1:7">
      <c r="B123" s="19" t="s">
        <v>1341</v>
      </c>
      <c r="D123" s="124"/>
      <c r="E123" s="175">
        <f t="shared" si="1"/>
        <v>0</v>
      </c>
    </row>
    <row r="124" spans="1:7">
      <c r="B124" s="19" t="s">
        <v>1324</v>
      </c>
      <c r="D124" s="124"/>
      <c r="E124" s="175">
        <f t="shared" si="1"/>
        <v>0</v>
      </c>
    </row>
    <row r="125" spans="1:7" ht="25.5">
      <c r="B125" s="19" t="s">
        <v>1322</v>
      </c>
      <c r="C125" s="122" t="s">
        <v>1739</v>
      </c>
      <c r="D125" s="124"/>
      <c r="E125" s="175">
        <f t="shared" si="1"/>
        <v>120</v>
      </c>
      <c r="F125" s="141">
        <f>+D125*E125</f>
        <v>0</v>
      </c>
      <c r="G125" s="173">
        <v>120</v>
      </c>
    </row>
    <row r="126" spans="1:7" ht="12.75" customHeight="1">
      <c r="B126" s="19"/>
      <c r="C126" s="122"/>
      <c r="D126" s="124"/>
      <c r="E126" s="175">
        <f t="shared" si="1"/>
        <v>0</v>
      </c>
      <c r="F126" s="141"/>
      <c r="G126" s="173"/>
    </row>
    <row r="127" spans="1:7" ht="25.5">
      <c r="A127" s="128" t="s">
        <v>1269</v>
      </c>
      <c r="B127" s="123" t="s">
        <v>1325</v>
      </c>
      <c r="D127" s="124"/>
      <c r="E127" s="175">
        <f t="shared" si="1"/>
        <v>0</v>
      </c>
    </row>
    <row r="128" spans="1:7">
      <c r="B128" s="142" t="s">
        <v>1910</v>
      </c>
      <c r="D128" s="124"/>
      <c r="E128" s="175">
        <f t="shared" si="1"/>
        <v>0</v>
      </c>
    </row>
    <row r="129" spans="1:7" ht="25.5">
      <c r="B129" s="19" t="s">
        <v>1326</v>
      </c>
      <c r="D129" s="124"/>
      <c r="E129" s="175">
        <f t="shared" si="1"/>
        <v>0</v>
      </c>
    </row>
    <row r="130" spans="1:7">
      <c r="B130" s="19" t="s">
        <v>1912</v>
      </c>
      <c r="D130" s="124"/>
      <c r="E130" s="175">
        <f t="shared" si="1"/>
        <v>0</v>
      </c>
    </row>
    <row r="131" spans="1:7">
      <c r="B131" s="19" t="s">
        <v>1341</v>
      </c>
      <c r="D131" s="124"/>
      <c r="E131" s="175">
        <f t="shared" si="1"/>
        <v>0</v>
      </c>
    </row>
    <row r="132" spans="1:7">
      <c r="B132" s="19" t="s">
        <v>1327</v>
      </c>
      <c r="D132" s="124"/>
      <c r="E132" s="175">
        <f t="shared" si="1"/>
        <v>0</v>
      </c>
    </row>
    <row r="133" spans="1:7">
      <c r="B133" s="19" t="s">
        <v>126</v>
      </c>
      <c r="C133" s="122" t="s">
        <v>1739</v>
      </c>
      <c r="D133" s="124"/>
      <c r="E133" s="175">
        <f t="shared" si="1"/>
        <v>120</v>
      </c>
      <c r="F133" s="141">
        <f>+D133*E133</f>
        <v>0</v>
      </c>
      <c r="G133" s="173">
        <v>120</v>
      </c>
    </row>
    <row r="134" spans="1:7" ht="12.75" customHeight="1">
      <c r="B134" s="19"/>
      <c r="C134" s="122"/>
      <c r="D134" s="124"/>
      <c r="E134" s="175">
        <f t="shared" si="1"/>
        <v>0</v>
      </c>
      <c r="F134" s="141"/>
      <c r="G134" s="173"/>
    </row>
    <row r="135" spans="1:7" ht="25.5">
      <c r="A135" s="128" t="s">
        <v>844</v>
      </c>
      <c r="B135" s="123" t="s">
        <v>1328</v>
      </c>
      <c r="D135" s="124"/>
      <c r="E135" s="175">
        <f t="shared" si="1"/>
        <v>0</v>
      </c>
    </row>
    <row r="136" spans="1:7">
      <c r="B136" s="142" t="s">
        <v>1910</v>
      </c>
      <c r="D136" s="124"/>
      <c r="E136" s="175">
        <f t="shared" si="1"/>
        <v>0</v>
      </c>
    </row>
    <row r="137" spans="1:7">
      <c r="B137" s="19" t="s">
        <v>1329</v>
      </c>
      <c r="D137" s="124"/>
      <c r="E137" s="175">
        <f t="shared" si="1"/>
        <v>0</v>
      </c>
    </row>
    <row r="138" spans="1:7" ht="25.5">
      <c r="B138" s="19" t="s">
        <v>1330</v>
      </c>
      <c r="D138" s="124"/>
      <c r="E138" s="175">
        <f t="shared" si="1"/>
        <v>0</v>
      </c>
    </row>
    <row r="139" spans="1:7">
      <c r="B139" s="142" t="s">
        <v>1906</v>
      </c>
      <c r="D139" s="124"/>
      <c r="E139" s="175">
        <f t="shared" si="1"/>
        <v>0</v>
      </c>
    </row>
    <row r="140" spans="1:7">
      <c r="B140" s="19" t="s">
        <v>1341</v>
      </c>
      <c r="D140" s="124"/>
      <c r="E140" s="175">
        <f t="shared" si="1"/>
        <v>0</v>
      </c>
    </row>
    <row r="141" spans="1:7">
      <c r="B141" s="19" t="s">
        <v>1331</v>
      </c>
      <c r="D141" s="124"/>
      <c r="E141" s="175">
        <f t="shared" si="1"/>
        <v>0</v>
      </c>
    </row>
    <row r="142" spans="1:7">
      <c r="B142" s="19" t="s">
        <v>126</v>
      </c>
      <c r="C142" s="122" t="s">
        <v>1739</v>
      </c>
      <c r="D142" s="124"/>
      <c r="E142" s="175">
        <f t="shared" si="1"/>
        <v>120</v>
      </c>
      <c r="F142" s="141">
        <f>+D142*E142</f>
        <v>0</v>
      </c>
      <c r="G142" s="173">
        <v>120</v>
      </c>
    </row>
    <row r="143" spans="1:7" ht="12.75" customHeight="1">
      <c r="B143" s="19"/>
      <c r="C143" s="122"/>
      <c r="D143" s="124"/>
      <c r="E143" s="175">
        <f t="shared" si="1"/>
        <v>0</v>
      </c>
      <c r="F143" s="141"/>
      <c r="G143" s="173"/>
    </row>
    <row r="144" spans="1:7" ht="25.5">
      <c r="A144" s="128" t="s">
        <v>847</v>
      </c>
      <c r="B144" s="123" t="s">
        <v>1332</v>
      </c>
      <c r="C144" s="122"/>
      <c r="D144" s="124"/>
      <c r="E144" s="175">
        <f t="shared" si="1"/>
        <v>0</v>
      </c>
      <c r="F144" s="141"/>
      <c r="G144" s="173"/>
    </row>
    <row r="145" spans="1:7" ht="12.75" customHeight="1">
      <c r="B145" s="142" t="s">
        <v>1910</v>
      </c>
      <c r="C145" s="122"/>
      <c r="D145" s="124"/>
      <c r="E145" s="175">
        <f t="shared" si="1"/>
        <v>0</v>
      </c>
      <c r="F145" s="141"/>
      <c r="G145" s="173"/>
    </row>
    <row r="146" spans="1:7" ht="12.75" customHeight="1">
      <c r="B146" s="19" t="s">
        <v>1333</v>
      </c>
      <c r="C146" s="122"/>
      <c r="D146" s="124"/>
      <c r="E146" s="175">
        <f t="shared" si="1"/>
        <v>0</v>
      </c>
      <c r="F146" s="141"/>
      <c r="G146" s="173"/>
    </row>
    <row r="147" spans="1:7" ht="12.75" customHeight="1">
      <c r="B147" s="19" t="s">
        <v>1334</v>
      </c>
      <c r="C147" s="122"/>
      <c r="D147" s="124"/>
      <c r="E147" s="175">
        <f t="shared" si="1"/>
        <v>0</v>
      </c>
      <c r="F147" s="141"/>
      <c r="G147" s="173"/>
    </row>
    <row r="148" spans="1:7" ht="12.75" customHeight="1">
      <c r="B148" s="19" t="s">
        <v>1341</v>
      </c>
      <c r="C148" s="122"/>
      <c r="D148" s="124"/>
      <c r="E148" s="175">
        <f t="shared" si="1"/>
        <v>0</v>
      </c>
      <c r="F148" s="141"/>
      <c r="G148" s="173"/>
    </row>
    <row r="149" spans="1:7" ht="12.75" customHeight="1">
      <c r="B149" s="19" t="s">
        <v>1335</v>
      </c>
      <c r="C149" s="122"/>
      <c r="D149" s="124"/>
      <c r="E149" s="175">
        <f t="shared" si="1"/>
        <v>0</v>
      </c>
      <c r="F149" s="141"/>
      <c r="G149" s="173"/>
    </row>
    <row r="150" spans="1:7" ht="12.75" customHeight="1">
      <c r="B150" s="19" t="s">
        <v>126</v>
      </c>
      <c r="C150" s="122" t="s">
        <v>1739</v>
      </c>
      <c r="D150" s="124"/>
      <c r="E150" s="175">
        <f t="shared" si="1"/>
        <v>120</v>
      </c>
      <c r="F150" s="141">
        <f>+D150*E150</f>
        <v>0</v>
      </c>
      <c r="G150" s="173">
        <v>120</v>
      </c>
    </row>
    <row r="151" spans="1:7" ht="12.75" customHeight="1">
      <c r="B151" s="19"/>
      <c r="C151" s="122"/>
      <c r="D151" s="124"/>
      <c r="E151" s="175">
        <f t="shared" si="1"/>
        <v>0</v>
      </c>
      <c r="F151" s="141"/>
      <c r="G151" s="173"/>
    </row>
    <row r="152" spans="1:7" ht="25.5">
      <c r="A152" s="128" t="s">
        <v>408</v>
      </c>
      <c r="B152" s="123" t="s">
        <v>1336</v>
      </c>
      <c r="D152" s="124"/>
      <c r="E152" s="175">
        <f t="shared" si="1"/>
        <v>0</v>
      </c>
    </row>
    <row r="153" spans="1:7">
      <c r="B153" s="142" t="s">
        <v>1910</v>
      </c>
      <c r="D153" s="124"/>
      <c r="E153" s="175">
        <f t="shared" si="1"/>
        <v>0</v>
      </c>
    </row>
    <row r="154" spans="1:7">
      <c r="B154" s="19" t="s">
        <v>1337</v>
      </c>
      <c r="D154" s="124"/>
      <c r="E154" s="175">
        <f t="shared" si="1"/>
        <v>0</v>
      </c>
    </row>
    <row r="155" spans="1:7">
      <c r="B155" s="142" t="s">
        <v>1338</v>
      </c>
      <c r="D155" s="124"/>
      <c r="E155" s="175">
        <f t="shared" si="1"/>
        <v>0</v>
      </c>
    </row>
    <row r="156" spans="1:7">
      <c r="B156" s="19" t="s">
        <v>1339</v>
      </c>
      <c r="D156" s="124"/>
      <c r="E156" s="175">
        <f t="shared" si="1"/>
        <v>0</v>
      </c>
    </row>
    <row r="157" spans="1:7">
      <c r="B157" s="19" t="s">
        <v>126</v>
      </c>
      <c r="C157" s="122" t="s">
        <v>1739</v>
      </c>
      <c r="D157" s="124"/>
      <c r="E157" s="175">
        <f t="shared" si="1"/>
        <v>120</v>
      </c>
      <c r="F157" s="141">
        <f>+D157*E157</f>
        <v>0</v>
      </c>
      <c r="G157" s="173">
        <v>120</v>
      </c>
    </row>
    <row r="158" spans="1:7" ht="12.75" customHeight="1">
      <c r="B158" s="120"/>
      <c r="C158" s="122"/>
      <c r="D158" s="124"/>
      <c r="E158" s="175">
        <f t="shared" si="1"/>
        <v>0</v>
      </c>
      <c r="F158" s="141"/>
      <c r="G158" s="173"/>
    </row>
    <row r="159" spans="1:7" ht="12.75" customHeight="1">
      <c r="B159" s="19"/>
      <c r="E159" s="175">
        <f t="shared" si="1"/>
        <v>0</v>
      </c>
    </row>
    <row r="160" spans="1:7" ht="25.5" customHeight="1">
      <c r="A160" s="39" t="s">
        <v>409</v>
      </c>
      <c r="B160" s="37" t="s">
        <v>1938</v>
      </c>
      <c r="E160" s="175">
        <f t="shared" si="1"/>
        <v>0</v>
      </c>
    </row>
    <row r="161" spans="1:7" ht="25.5" customHeight="1">
      <c r="B161" s="19" t="s">
        <v>374</v>
      </c>
      <c r="E161" s="175">
        <f t="shared" si="1"/>
        <v>0</v>
      </c>
    </row>
    <row r="162" spans="1:7" ht="38.25" customHeight="1">
      <c r="B162" s="19" t="s">
        <v>375</v>
      </c>
      <c r="E162" s="175">
        <f t="shared" si="1"/>
        <v>0</v>
      </c>
    </row>
    <row r="163" spans="1:7" ht="12.75" customHeight="1">
      <c r="B163" s="19" t="s">
        <v>115</v>
      </c>
      <c r="C163" s="7" t="s">
        <v>1423</v>
      </c>
      <c r="E163" s="175">
        <f t="shared" si="1"/>
        <v>25</v>
      </c>
      <c r="F163" s="59">
        <f>+D163*E163</f>
        <v>0</v>
      </c>
      <c r="G163" s="106">
        <v>25</v>
      </c>
    </row>
    <row r="164" spans="1:7" ht="12.75" customHeight="1">
      <c r="B164" s="19"/>
      <c r="E164" s="175">
        <f t="shared" si="1"/>
        <v>0</v>
      </c>
    </row>
    <row r="165" spans="1:7" ht="12.75" customHeight="1">
      <c r="A165" s="39" t="s">
        <v>410</v>
      </c>
      <c r="B165" s="37" t="s">
        <v>1939</v>
      </c>
      <c r="E165" s="175">
        <f t="shared" si="1"/>
        <v>0</v>
      </c>
    </row>
    <row r="166" spans="1:7" ht="38.25" customHeight="1">
      <c r="B166" s="19" t="s">
        <v>376</v>
      </c>
      <c r="E166" s="175">
        <f t="shared" si="1"/>
        <v>0</v>
      </c>
    </row>
    <row r="167" spans="1:7" ht="12.75" customHeight="1">
      <c r="B167" s="19" t="s">
        <v>1705</v>
      </c>
      <c r="C167" s="7" t="s">
        <v>289</v>
      </c>
      <c r="E167" s="175">
        <f t="shared" si="1"/>
        <v>20</v>
      </c>
      <c r="F167" s="59">
        <f>+D167*E167</f>
        <v>0</v>
      </c>
      <c r="G167" s="106">
        <v>20</v>
      </c>
    </row>
    <row r="168" spans="1:7" ht="12.75" customHeight="1">
      <c r="B168" s="19"/>
      <c r="E168" s="175">
        <f t="shared" si="1"/>
        <v>0</v>
      </c>
    </row>
    <row r="169" spans="1:7" ht="25.5" customHeight="1">
      <c r="A169" s="39" t="s">
        <v>974</v>
      </c>
      <c r="B169" s="37" t="s">
        <v>1940</v>
      </c>
      <c r="E169" s="175">
        <f t="shared" si="1"/>
        <v>0</v>
      </c>
    </row>
    <row r="170" spans="1:7" ht="25.5" customHeight="1">
      <c r="B170" s="19" t="s">
        <v>1520</v>
      </c>
      <c r="E170" s="175">
        <f t="shared" si="1"/>
        <v>0</v>
      </c>
    </row>
    <row r="171" spans="1:7" ht="25.5" customHeight="1">
      <c r="B171" s="19" t="s">
        <v>1765</v>
      </c>
      <c r="E171" s="175">
        <f t="shared" si="1"/>
        <v>0</v>
      </c>
    </row>
    <row r="172" spans="1:7" ht="12.75" customHeight="1">
      <c r="B172" s="19" t="s">
        <v>1705</v>
      </c>
      <c r="C172" s="7" t="s">
        <v>289</v>
      </c>
      <c r="E172" s="175">
        <f t="shared" si="1"/>
        <v>10</v>
      </c>
      <c r="F172" s="59">
        <f>+D172*E172</f>
        <v>0</v>
      </c>
      <c r="G172" s="106">
        <v>10</v>
      </c>
    </row>
    <row r="173" spans="1:7" ht="12.75" customHeight="1">
      <c r="B173" s="19"/>
      <c r="E173" s="175">
        <f t="shared" si="1"/>
        <v>0</v>
      </c>
    </row>
    <row r="174" spans="1:7" ht="12.75" customHeight="1">
      <c r="A174" s="39" t="s">
        <v>975</v>
      </c>
      <c r="B174" s="37" t="s">
        <v>1941</v>
      </c>
      <c r="E174" s="175">
        <f t="shared" ref="E174:E237" si="2">ROUND(G174*$G$43,0)</f>
        <v>0</v>
      </c>
    </row>
    <row r="175" spans="1:7" ht="12.75" customHeight="1">
      <c r="A175" s="39"/>
      <c r="B175" s="34" t="s">
        <v>1343</v>
      </c>
      <c r="E175" s="175">
        <f t="shared" si="2"/>
        <v>0</v>
      </c>
    </row>
    <row r="176" spans="1:7" ht="12.75" customHeight="1">
      <c r="B176" s="19" t="s">
        <v>1766</v>
      </c>
      <c r="E176" s="175">
        <f t="shared" si="2"/>
        <v>0</v>
      </c>
    </row>
    <row r="177" spans="1:7" ht="12.75" customHeight="1">
      <c r="B177" s="22" t="s">
        <v>1767</v>
      </c>
      <c r="E177" s="175">
        <f t="shared" si="2"/>
        <v>0</v>
      </c>
    </row>
    <row r="178" spans="1:7" ht="12.75" customHeight="1">
      <c r="B178" s="22" t="s">
        <v>1768</v>
      </c>
      <c r="E178" s="175">
        <f t="shared" si="2"/>
        <v>0</v>
      </c>
    </row>
    <row r="179" spans="1:7" ht="25.5" customHeight="1">
      <c r="B179" s="22" t="s">
        <v>1769</v>
      </c>
      <c r="E179" s="175">
        <f t="shared" si="2"/>
        <v>0</v>
      </c>
    </row>
    <row r="180" spans="1:7" ht="25.5" customHeight="1">
      <c r="B180" s="22" t="s">
        <v>1770</v>
      </c>
      <c r="E180" s="175">
        <f t="shared" si="2"/>
        <v>0</v>
      </c>
    </row>
    <row r="181" spans="1:7" ht="12.75" customHeight="1">
      <c r="B181" s="19" t="s">
        <v>1771</v>
      </c>
      <c r="C181" s="7" t="s">
        <v>1423</v>
      </c>
      <c r="E181" s="175">
        <f t="shared" si="2"/>
        <v>5</v>
      </c>
      <c r="F181" s="59">
        <f>+D181*E181</f>
        <v>0</v>
      </c>
      <c r="G181" s="106">
        <v>5</v>
      </c>
    </row>
    <row r="182" spans="1:7" ht="12.75" customHeight="1">
      <c r="B182" s="19"/>
      <c r="E182" s="175">
        <f t="shared" si="2"/>
        <v>0</v>
      </c>
    </row>
    <row r="183" spans="1:7" ht="33.75" customHeight="1">
      <c r="A183" s="39" t="s">
        <v>976</v>
      </c>
      <c r="B183" s="37" t="s">
        <v>377</v>
      </c>
      <c r="E183" s="175">
        <f t="shared" si="2"/>
        <v>0</v>
      </c>
    </row>
    <row r="184" spans="1:7" ht="38.25" customHeight="1">
      <c r="B184" s="19" t="s">
        <v>41</v>
      </c>
      <c r="E184" s="175">
        <f t="shared" si="2"/>
        <v>0</v>
      </c>
    </row>
    <row r="185" spans="1:7" ht="12.75" customHeight="1">
      <c r="B185" s="19" t="s">
        <v>1705</v>
      </c>
      <c r="C185" s="7" t="s">
        <v>289</v>
      </c>
      <c r="E185" s="175">
        <f t="shared" si="2"/>
        <v>15</v>
      </c>
      <c r="F185" s="59">
        <f>+D185*E185</f>
        <v>0</v>
      </c>
      <c r="G185" s="106">
        <v>15</v>
      </c>
    </row>
    <row r="186" spans="1:7" ht="12.75" customHeight="1">
      <c r="B186" s="19"/>
      <c r="E186" s="175">
        <f t="shared" si="2"/>
        <v>0</v>
      </c>
    </row>
    <row r="187" spans="1:7" ht="12.75" customHeight="1">
      <c r="A187" s="39" t="s">
        <v>107</v>
      </c>
      <c r="B187" s="37" t="s">
        <v>378</v>
      </c>
      <c r="E187" s="175">
        <f t="shared" si="2"/>
        <v>0</v>
      </c>
    </row>
    <row r="188" spans="1:7" ht="38.25" customHeight="1">
      <c r="B188" s="19" t="s">
        <v>687</v>
      </c>
      <c r="E188" s="175">
        <f t="shared" si="2"/>
        <v>0</v>
      </c>
    </row>
    <row r="189" spans="1:7" ht="12.75" customHeight="1">
      <c r="B189" s="19" t="s">
        <v>1705</v>
      </c>
      <c r="C189" s="7" t="s">
        <v>289</v>
      </c>
      <c r="E189" s="175">
        <f t="shared" si="2"/>
        <v>40</v>
      </c>
      <c r="F189" s="59">
        <f>+D189*E189</f>
        <v>0</v>
      </c>
      <c r="G189" s="106">
        <v>40</v>
      </c>
    </row>
    <row r="190" spans="1:7" ht="12.75" customHeight="1">
      <c r="B190" s="19"/>
      <c r="E190" s="175">
        <f t="shared" si="2"/>
        <v>0</v>
      </c>
    </row>
    <row r="191" spans="1:7" ht="12.75" customHeight="1">
      <c r="A191" s="39" t="s">
        <v>108</v>
      </c>
      <c r="B191" s="37" t="s">
        <v>379</v>
      </c>
      <c r="E191" s="175">
        <f t="shared" si="2"/>
        <v>0</v>
      </c>
    </row>
    <row r="192" spans="1:7" ht="12" customHeight="1">
      <c r="B192" s="19"/>
      <c r="E192" s="175">
        <f t="shared" si="2"/>
        <v>0</v>
      </c>
    </row>
    <row r="193" spans="1:7" ht="25.5" customHeight="1">
      <c r="B193" s="19" t="s">
        <v>22</v>
      </c>
      <c r="C193" s="7" t="s">
        <v>1423</v>
      </c>
      <c r="E193" s="175">
        <f t="shared" si="2"/>
        <v>25</v>
      </c>
      <c r="F193" s="59">
        <f>+D193*E193</f>
        <v>0</v>
      </c>
      <c r="G193" s="106">
        <v>25</v>
      </c>
    </row>
    <row r="194" spans="1:7" ht="12.75" customHeight="1">
      <c r="B194" s="19"/>
      <c r="E194" s="175">
        <f t="shared" si="2"/>
        <v>0</v>
      </c>
    </row>
    <row r="195" spans="1:7" ht="12.75" customHeight="1">
      <c r="A195" s="39" t="s">
        <v>357</v>
      </c>
      <c r="B195" s="37" t="s">
        <v>380</v>
      </c>
      <c r="E195" s="175">
        <f t="shared" si="2"/>
        <v>0</v>
      </c>
    </row>
    <row r="196" spans="1:7" ht="25.5" customHeight="1">
      <c r="B196" s="19" t="s">
        <v>237</v>
      </c>
      <c r="E196" s="175">
        <f t="shared" si="2"/>
        <v>0</v>
      </c>
    </row>
    <row r="197" spans="1:7" ht="25.5" customHeight="1">
      <c r="B197" s="19" t="s">
        <v>1043</v>
      </c>
      <c r="E197" s="175">
        <f t="shared" si="2"/>
        <v>0</v>
      </c>
    </row>
    <row r="198" spans="1:7" ht="12.75" customHeight="1">
      <c r="B198" s="19" t="s">
        <v>115</v>
      </c>
      <c r="C198" s="7" t="s">
        <v>1423</v>
      </c>
      <c r="E198" s="175">
        <f t="shared" si="2"/>
        <v>35</v>
      </c>
      <c r="F198" s="59">
        <f>+D198*E198</f>
        <v>0</v>
      </c>
      <c r="G198" s="106">
        <v>35</v>
      </c>
    </row>
    <row r="199" spans="1:7" ht="12.75" customHeight="1">
      <c r="B199" s="19"/>
      <c r="E199" s="175">
        <f t="shared" si="2"/>
        <v>0</v>
      </c>
    </row>
    <row r="200" spans="1:7" ht="25.5" customHeight="1">
      <c r="A200" s="39" t="s">
        <v>360</v>
      </c>
      <c r="B200" s="130" t="s">
        <v>381</v>
      </c>
      <c r="E200" s="175">
        <f t="shared" si="2"/>
        <v>0</v>
      </c>
    </row>
    <row r="201" spans="1:7">
      <c r="A201" s="39"/>
      <c r="B201" s="34" t="s">
        <v>1343</v>
      </c>
      <c r="E201" s="175">
        <f t="shared" si="2"/>
        <v>0</v>
      </c>
    </row>
    <row r="202" spans="1:7" ht="25.5">
      <c r="B202" s="19" t="s">
        <v>1241</v>
      </c>
      <c r="E202" s="175">
        <f t="shared" si="2"/>
        <v>0</v>
      </c>
    </row>
    <row r="203" spans="1:7" ht="6" customHeight="1">
      <c r="B203" s="19"/>
      <c r="E203" s="175">
        <f t="shared" si="2"/>
        <v>0</v>
      </c>
    </row>
    <row r="204" spans="1:7" ht="12.75" customHeight="1">
      <c r="B204" s="19" t="s">
        <v>1080</v>
      </c>
      <c r="E204" s="175">
        <f t="shared" si="2"/>
        <v>0</v>
      </c>
    </row>
    <row r="205" spans="1:7" ht="12.75" customHeight="1">
      <c r="B205" s="19"/>
      <c r="E205" s="175">
        <f t="shared" si="2"/>
        <v>0</v>
      </c>
    </row>
    <row r="206" spans="1:7" ht="12.75" customHeight="1">
      <c r="B206" s="19" t="s">
        <v>919</v>
      </c>
      <c r="E206" s="175">
        <f t="shared" si="2"/>
        <v>0</v>
      </c>
    </row>
    <row r="207" spans="1:7" ht="25.5" customHeight="1">
      <c r="B207" s="22" t="s">
        <v>967</v>
      </c>
      <c r="E207" s="175">
        <f t="shared" si="2"/>
        <v>0</v>
      </c>
    </row>
    <row r="208" spans="1:7" ht="12.75" customHeight="1">
      <c r="B208" s="22" t="s">
        <v>968</v>
      </c>
      <c r="E208" s="175">
        <f t="shared" si="2"/>
        <v>0</v>
      </c>
    </row>
    <row r="209" spans="1:7" ht="25.5" customHeight="1">
      <c r="B209" s="22" t="s">
        <v>1081</v>
      </c>
      <c r="E209" s="175">
        <f t="shared" si="2"/>
        <v>0</v>
      </c>
    </row>
    <row r="210" spans="1:7" ht="12.75" customHeight="1">
      <c r="B210" s="22" t="s">
        <v>1082</v>
      </c>
      <c r="C210" s="7" t="s">
        <v>1423</v>
      </c>
      <c r="D210" s="124"/>
      <c r="E210" s="175">
        <f t="shared" si="2"/>
        <v>40</v>
      </c>
      <c r="F210" s="59">
        <f>+D210*E210</f>
        <v>0</v>
      </c>
      <c r="G210" s="106">
        <v>40</v>
      </c>
    </row>
    <row r="211" spans="1:7" ht="12.75" customHeight="1">
      <c r="B211" s="19"/>
      <c r="D211" s="124"/>
      <c r="E211" s="175">
        <f t="shared" si="2"/>
        <v>0</v>
      </c>
    </row>
    <row r="212" spans="1:7" ht="12.75" customHeight="1">
      <c r="B212" s="19"/>
      <c r="D212" s="124"/>
      <c r="E212" s="175">
        <f t="shared" si="2"/>
        <v>0</v>
      </c>
    </row>
    <row r="213" spans="1:7" ht="12.75" customHeight="1">
      <c r="A213" s="39" t="s">
        <v>174</v>
      </c>
      <c r="B213" s="37" t="s">
        <v>382</v>
      </c>
      <c r="E213" s="175">
        <f t="shared" si="2"/>
        <v>0</v>
      </c>
    </row>
    <row r="214" spans="1:7" s="51" customFormat="1" ht="27.75">
      <c r="A214" s="39"/>
      <c r="B214" s="158" t="s">
        <v>1010</v>
      </c>
      <c r="C214" s="49"/>
      <c r="D214" s="50"/>
      <c r="E214" s="175">
        <f t="shared" si="2"/>
        <v>0</v>
      </c>
      <c r="F214" s="59"/>
      <c r="G214" s="107"/>
    </row>
    <row r="215" spans="1:7" ht="25.5" customHeight="1">
      <c r="B215" s="19" t="s">
        <v>1044</v>
      </c>
      <c r="E215" s="175">
        <f t="shared" si="2"/>
        <v>0</v>
      </c>
    </row>
    <row r="216" spans="1:7" ht="12.75" customHeight="1">
      <c r="B216" s="19" t="s">
        <v>663</v>
      </c>
      <c r="E216" s="175">
        <f t="shared" si="2"/>
        <v>0</v>
      </c>
    </row>
    <row r="217" spans="1:7" ht="12.75" customHeight="1">
      <c r="B217" s="19" t="s">
        <v>115</v>
      </c>
      <c r="C217" s="7" t="s">
        <v>1423</v>
      </c>
      <c r="E217" s="175">
        <f t="shared" si="2"/>
        <v>30</v>
      </c>
      <c r="F217" s="59">
        <f>+D217*E217</f>
        <v>0</v>
      </c>
      <c r="G217" s="106">
        <v>30</v>
      </c>
    </row>
    <row r="218" spans="1:7" ht="12.75" customHeight="1">
      <c r="B218" s="19"/>
      <c r="E218" s="175">
        <f t="shared" si="2"/>
        <v>0</v>
      </c>
    </row>
    <row r="219" spans="1:7" ht="12.75" customHeight="1">
      <c r="A219" s="39" t="s">
        <v>178</v>
      </c>
      <c r="B219" s="37" t="s">
        <v>383</v>
      </c>
      <c r="E219" s="175">
        <f t="shared" si="2"/>
        <v>0</v>
      </c>
    </row>
    <row r="220" spans="1:7" ht="12.75" customHeight="1">
      <c r="A220" s="39"/>
      <c r="B220" s="34" t="s">
        <v>1343</v>
      </c>
      <c r="E220" s="175">
        <f t="shared" si="2"/>
        <v>0</v>
      </c>
    </row>
    <row r="221" spans="1:7" ht="38.25" customHeight="1">
      <c r="B221" s="19" t="s">
        <v>937</v>
      </c>
      <c r="E221" s="175">
        <f t="shared" si="2"/>
        <v>0</v>
      </c>
    </row>
    <row r="222" spans="1:7" ht="12.75" customHeight="1">
      <c r="B222" s="19" t="s">
        <v>1458</v>
      </c>
      <c r="E222" s="175">
        <f t="shared" si="2"/>
        <v>0</v>
      </c>
    </row>
    <row r="223" spans="1:7" ht="6" customHeight="1">
      <c r="B223" s="19"/>
      <c r="E223" s="175">
        <f t="shared" si="2"/>
        <v>0</v>
      </c>
    </row>
    <row r="224" spans="1:7" ht="12.75" customHeight="1">
      <c r="B224" s="19" t="s">
        <v>1871</v>
      </c>
      <c r="E224" s="175">
        <f t="shared" si="2"/>
        <v>0</v>
      </c>
    </row>
    <row r="225" spans="1:7" ht="25.5" customHeight="1">
      <c r="B225" s="22" t="s">
        <v>1454</v>
      </c>
      <c r="E225" s="175">
        <f t="shared" si="2"/>
        <v>0</v>
      </c>
    </row>
    <row r="226" spans="1:7" ht="12.75" customHeight="1">
      <c r="B226" s="22" t="s">
        <v>969</v>
      </c>
      <c r="E226" s="175">
        <f t="shared" si="2"/>
        <v>0</v>
      </c>
    </row>
    <row r="227" spans="1:7" ht="12.75" customHeight="1">
      <c r="B227" s="22" t="s">
        <v>970</v>
      </c>
      <c r="E227" s="175">
        <f t="shared" si="2"/>
        <v>0</v>
      </c>
    </row>
    <row r="228" spans="1:7" ht="12.75" customHeight="1">
      <c r="B228" s="22" t="s">
        <v>1455</v>
      </c>
      <c r="C228" s="7" t="s">
        <v>1423</v>
      </c>
      <c r="E228" s="175">
        <f t="shared" si="2"/>
        <v>30</v>
      </c>
      <c r="F228" s="59">
        <f>+D228*E228</f>
        <v>0</v>
      </c>
      <c r="G228" s="106">
        <v>30</v>
      </c>
    </row>
    <row r="229" spans="1:7" ht="12.75" customHeight="1">
      <c r="B229" s="19"/>
      <c r="E229" s="175">
        <f t="shared" si="2"/>
        <v>0</v>
      </c>
    </row>
    <row r="230" spans="1:7" ht="12.75" customHeight="1">
      <c r="B230" s="19" t="s">
        <v>1456</v>
      </c>
      <c r="E230" s="175">
        <f t="shared" si="2"/>
        <v>0</v>
      </c>
    </row>
    <row r="231" spans="1:7" ht="25.5" customHeight="1">
      <c r="B231" s="22" t="s">
        <v>1457</v>
      </c>
      <c r="E231" s="175">
        <f t="shared" si="2"/>
        <v>0</v>
      </c>
    </row>
    <row r="232" spans="1:7" ht="12.75" customHeight="1">
      <c r="B232" s="22" t="s">
        <v>971</v>
      </c>
      <c r="E232" s="175">
        <f t="shared" si="2"/>
        <v>0</v>
      </c>
    </row>
    <row r="233" spans="1:7" ht="12.75" customHeight="1">
      <c r="B233" s="22" t="s">
        <v>970</v>
      </c>
      <c r="E233" s="175">
        <f t="shared" si="2"/>
        <v>0</v>
      </c>
    </row>
    <row r="234" spans="1:7" ht="12.75" customHeight="1">
      <c r="B234" s="22" t="s">
        <v>1455</v>
      </c>
      <c r="C234" s="7" t="s">
        <v>1423</v>
      </c>
      <c r="E234" s="175">
        <f t="shared" si="2"/>
        <v>30</v>
      </c>
      <c r="F234" s="59">
        <f>+D234*E234</f>
        <v>0</v>
      </c>
      <c r="G234" s="106">
        <v>30</v>
      </c>
    </row>
    <row r="235" spans="1:7" ht="12.75" customHeight="1">
      <c r="B235" s="19" t="s">
        <v>23</v>
      </c>
      <c r="E235" s="175">
        <f t="shared" si="2"/>
        <v>0</v>
      </c>
    </row>
    <row r="236" spans="1:7" ht="38.25" customHeight="1">
      <c r="B236" s="22" t="s">
        <v>647</v>
      </c>
      <c r="E236" s="175">
        <f t="shared" si="2"/>
        <v>0</v>
      </c>
    </row>
    <row r="237" spans="1:7" ht="25.5" customHeight="1">
      <c r="B237" s="22" t="s">
        <v>648</v>
      </c>
      <c r="E237" s="175">
        <f t="shared" si="2"/>
        <v>0</v>
      </c>
    </row>
    <row r="238" spans="1:7" ht="12.75" customHeight="1">
      <c r="B238" s="22" t="s">
        <v>1455</v>
      </c>
      <c r="C238" s="7" t="s">
        <v>1423</v>
      </c>
      <c r="D238" s="143"/>
      <c r="E238" s="175">
        <f t="shared" ref="E238:E301" si="3">ROUND(G238*$G$43,0)</f>
        <v>40</v>
      </c>
      <c r="F238" s="59">
        <f>+D238*E238</f>
        <v>0</v>
      </c>
      <c r="G238" s="106">
        <v>40</v>
      </c>
    </row>
    <row r="239" spans="1:7" ht="12.75" customHeight="1">
      <c r="B239" s="19"/>
      <c r="E239" s="175">
        <f t="shared" si="3"/>
        <v>0</v>
      </c>
    </row>
    <row r="240" spans="1:7" ht="12.75" customHeight="1">
      <c r="A240" s="39" t="s">
        <v>769</v>
      </c>
      <c r="B240" s="37" t="s">
        <v>384</v>
      </c>
      <c r="E240" s="175">
        <f t="shared" si="3"/>
        <v>0</v>
      </c>
    </row>
    <row r="241" spans="1:7" ht="25.5" customHeight="1">
      <c r="B241" s="19" t="s">
        <v>1130</v>
      </c>
      <c r="E241" s="175">
        <f t="shared" si="3"/>
        <v>0</v>
      </c>
    </row>
    <row r="242" spans="1:7" ht="6" customHeight="1">
      <c r="B242" s="19"/>
      <c r="E242" s="175">
        <f t="shared" si="3"/>
        <v>0</v>
      </c>
    </row>
    <row r="243" spans="1:7" ht="38.25" customHeight="1">
      <c r="B243" s="19" t="s">
        <v>938</v>
      </c>
      <c r="C243" s="7" t="s">
        <v>825</v>
      </c>
      <c r="E243" s="175">
        <f t="shared" si="3"/>
        <v>50</v>
      </c>
      <c r="F243" s="59">
        <f>+D243*E243</f>
        <v>0</v>
      </c>
      <c r="G243" s="106">
        <v>50</v>
      </c>
    </row>
    <row r="244" spans="1:7" ht="6" customHeight="1">
      <c r="B244" s="19"/>
      <c r="E244" s="175">
        <f t="shared" si="3"/>
        <v>0</v>
      </c>
    </row>
    <row r="245" spans="1:7" ht="25.5" customHeight="1">
      <c r="B245" s="19" t="s">
        <v>1126</v>
      </c>
      <c r="C245" s="7" t="s">
        <v>825</v>
      </c>
      <c r="E245" s="175">
        <f t="shared" si="3"/>
        <v>60</v>
      </c>
      <c r="F245" s="59">
        <f>+D245*E245</f>
        <v>0</v>
      </c>
      <c r="G245" s="106">
        <v>60</v>
      </c>
    </row>
    <row r="246" spans="1:7" ht="6" customHeight="1">
      <c r="B246" s="19"/>
      <c r="E246" s="175">
        <f t="shared" si="3"/>
        <v>0</v>
      </c>
    </row>
    <row r="247" spans="1:7" ht="25.5" customHeight="1">
      <c r="B247" s="19" t="s">
        <v>1127</v>
      </c>
      <c r="C247" s="7" t="s">
        <v>825</v>
      </c>
      <c r="E247" s="175">
        <f t="shared" si="3"/>
        <v>150</v>
      </c>
      <c r="F247" s="59">
        <f>+D247*E247</f>
        <v>0</v>
      </c>
      <c r="G247" s="106">
        <v>150</v>
      </c>
    </row>
    <row r="248" spans="1:7" ht="6" customHeight="1">
      <c r="B248" s="19"/>
      <c r="E248" s="175">
        <f t="shared" si="3"/>
        <v>0</v>
      </c>
    </row>
    <row r="249" spans="1:7" ht="25.5" customHeight="1">
      <c r="B249" s="19" t="s">
        <v>1128</v>
      </c>
      <c r="C249" s="7" t="s">
        <v>825</v>
      </c>
      <c r="E249" s="175">
        <f t="shared" si="3"/>
        <v>200</v>
      </c>
      <c r="F249" s="59">
        <f>+D249*E249</f>
        <v>0</v>
      </c>
      <c r="G249" s="106">
        <v>200</v>
      </c>
    </row>
    <row r="250" spans="1:7" ht="6" customHeight="1">
      <c r="B250" s="19"/>
      <c r="E250" s="175">
        <f t="shared" si="3"/>
        <v>0</v>
      </c>
    </row>
    <row r="251" spans="1:7" ht="25.5" customHeight="1">
      <c r="B251" s="19" t="s">
        <v>1129</v>
      </c>
      <c r="C251" s="7" t="s">
        <v>825</v>
      </c>
      <c r="E251" s="175">
        <f t="shared" si="3"/>
        <v>80</v>
      </c>
      <c r="F251" s="59">
        <f>+D251*E251</f>
        <v>0</v>
      </c>
      <c r="G251" s="106">
        <v>80</v>
      </c>
    </row>
    <row r="252" spans="1:7" ht="12.75" customHeight="1">
      <c r="B252" s="19"/>
      <c r="E252" s="175">
        <f t="shared" si="3"/>
        <v>0</v>
      </c>
    </row>
    <row r="253" spans="1:7" ht="12.75" customHeight="1">
      <c r="A253" s="39" t="s">
        <v>771</v>
      </c>
      <c r="B253" s="37" t="s">
        <v>385</v>
      </c>
      <c r="E253" s="175">
        <f t="shared" si="3"/>
        <v>0</v>
      </c>
    </row>
    <row r="254" spans="1:7" ht="25.5" customHeight="1">
      <c r="B254" s="19" t="s">
        <v>44</v>
      </c>
      <c r="E254" s="175">
        <f t="shared" si="3"/>
        <v>0</v>
      </c>
    </row>
    <row r="255" spans="1:7" ht="9" customHeight="1">
      <c r="B255" s="19"/>
      <c r="E255" s="175">
        <f t="shared" si="3"/>
        <v>0</v>
      </c>
    </row>
    <row r="256" spans="1:7" ht="25.5" customHeight="1">
      <c r="B256" s="19" t="s">
        <v>1275</v>
      </c>
      <c r="E256" s="175">
        <f t="shared" si="3"/>
        <v>0</v>
      </c>
    </row>
    <row r="257" spans="1:7" ht="6" customHeight="1">
      <c r="B257" s="19"/>
      <c r="E257" s="175">
        <f t="shared" si="3"/>
        <v>0</v>
      </c>
    </row>
    <row r="258" spans="1:7" ht="25.5" customHeight="1">
      <c r="B258" s="19" t="s">
        <v>45</v>
      </c>
      <c r="C258" s="7" t="s">
        <v>292</v>
      </c>
      <c r="E258" s="175">
        <f t="shared" si="3"/>
        <v>75</v>
      </c>
      <c r="F258" s="59">
        <f>+D258*E258</f>
        <v>0</v>
      </c>
      <c r="G258" s="106">
        <v>75</v>
      </c>
    </row>
    <row r="259" spans="1:7" ht="6" customHeight="1">
      <c r="B259" s="19"/>
      <c r="E259" s="175">
        <f t="shared" si="3"/>
        <v>0</v>
      </c>
    </row>
    <row r="260" spans="1:7" ht="25.5" customHeight="1">
      <c r="B260" s="19" t="s">
        <v>46</v>
      </c>
      <c r="C260" s="7" t="s">
        <v>292</v>
      </c>
      <c r="E260" s="175">
        <f t="shared" si="3"/>
        <v>75</v>
      </c>
      <c r="F260" s="59">
        <f>+D260*E260</f>
        <v>0</v>
      </c>
      <c r="G260" s="106">
        <v>75</v>
      </c>
    </row>
    <row r="261" spans="1:7" ht="6" customHeight="1">
      <c r="B261" s="19"/>
      <c r="E261" s="175">
        <f t="shared" si="3"/>
        <v>0</v>
      </c>
    </row>
    <row r="262" spans="1:7" ht="25.5" customHeight="1">
      <c r="B262" s="19" t="s">
        <v>47</v>
      </c>
      <c r="C262" s="7" t="s">
        <v>292</v>
      </c>
      <c r="E262" s="175">
        <f t="shared" si="3"/>
        <v>75</v>
      </c>
      <c r="F262" s="59">
        <f>+D262*E262</f>
        <v>0</v>
      </c>
      <c r="G262" s="106">
        <v>75</v>
      </c>
    </row>
    <row r="263" spans="1:7" ht="6" customHeight="1">
      <c r="B263" s="19"/>
      <c r="E263" s="175">
        <f t="shared" si="3"/>
        <v>0</v>
      </c>
    </row>
    <row r="264" spans="1:7" ht="38.25" customHeight="1">
      <c r="B264" s="19" t="s">
        <v>148</v>
      </c>
      <c r="C264" s="7" t="s">
        <v>292</v>
      </c>
      <c r="E264" s="175">
        <f t="shared" si="3"/>
        <v>90</v>
      </c>
      <c r="F264" s="59">
        <f>+D264*E264</f>
        <v>0</v>
      </c>
      <c r="G264" s="106">
        <v>90</v>
      </c>
    </row>
    <row r="265" spans="1:7" ht="12.75" customHeight="1">
      <c r="A265" s="39" t="s">
        <v>976</v>
      </c>
      <c r="B265" s="37" t="s">
        <v>1930</v>
      </c>
      <c r="E265" s="175">
        <f t="shared" si="3"/>
        <v>0</v>
      </c>
    </row>
    <row r="266" spans="1:7" ht="38.25" customHeight="1">
      <c r="B266" s="19" t="s">
        <v>145</v>
      </c>
      <c r="E266" s="175">
        <f t="shared" si="3"/>
        <v>0</v>
      </c>
    </row>
    <row r="267" spans="1:7" ht="12.75" customHeight="1">
      <c r="B267" s="19" t="s">
        <v>1931</v>
      </c>
      <c r="E267" s="175">
        <f t="shared" si="3"/>
        <v>0</v>
      </c>
    </row>
    <row r="268" spans="1:7" ht="6" customHeight="1">
      <c r="B268" s="19"/>
      <c r="E268" s="175">
        <f t="shared" si="3"/>
        <v>0</v>
      </c>
    </row>
    <row r="269" spans="1:7" ht="12.75" customHeight="1">
      <c r="B269" s="19" t="s">
        <v>482</v>
      </c>
      <c r="E269" s="175">
        <f t="shared" si="3"/>
        <v>0</v>
      </c>
    </row>
    <row r="270" spans="1:7" ht="6" customHeight="1">
      <c r="B270" s="19"/>
      <c r="E270" s="175">
        <f t="shared" si="3"/>
        <v>0</v>
      </c>
    </row>
    <row r="271" spans="1:7" ht="12.75" customHeight="1">
      <c r="B271" s="19" t="s">
        <v>483</v>
      </c>
      <c r="C271" s="7" t="s">
        <v>292</v>
      </c>
      <c r="E271" s="175">
        <f t="shared" si="3"/>
        <v>80</v>
      </c>
      <c r="F271" s="59">
        <f>+D271*E271</f>
        <v>0</v>
      </c>
      <c r="G271" s="106">
        <v>80</v>
      </c>
    </row>
    <row r="272" spans="1:7" ht="6" customHeight="1">
      <c r="B272" s="19"/>
      <c r="E272" s="175">
        <f t="shared" si="3"/>
        <v>0</v>
      </c>
    </row>
    <row r="273" spans="1:7" ht="12.75" customHeight="1">
      <c r="B273" s="19" t="s">
        <v>484</v>
      </c>
      <c r="C273" s="7" t="s">
        <v>292</v>
      </c>
      <c r="E273" s="175">
        <f t="shared" si="3"/>
        <v>140</v>
      </c>
      <c r="F273" s="59">
        <f>+D273*E273</f>
        <v>0</v>
      </c>
      <c r="G273" s="106">
        <v>140</v>
      </c>
    </row>
    <row r="274" spans="1:7" ht="6" customHeight="1">
      <c r="B274" s="19"/>
      <c r="E274" s="175">
        <f t="shared" si="3"/>
        <v>0</v>
      </c>
    </row>
    <row r="275" spans="1:7" ht="12.75" customHeight="1">
      <c r="B275" s="19" t="s">
        <v>485</v>
      </c>
      <c r="C275" s="7" t="s">
        <v>292</v>
      </c>
      <c r="E275" s="175">
        <f t="shared" si="3"/>
        <v>110</v>
      </c>
      <c r="F275" s="59">
        <f>+D275*E275</f>
        <v>0</v>
      </c>
      <c r="G275" s="106">
        <v>110</v>
      </c>
    </row>
    <row r="276" spans="1:7" ht="6" customHeight="1">
      <c r="B276" s="19"/>
      <c r="E276" s="175">
        <f t="shared" si="3"/>
        <v>0</v>
      </c>
    </row>
    <row r="277" spans="1:7" ht="12.75" customHeight="1">
      <c r="B277" s="19" t="s">
        <v>486</v>
      </c>
      <c r="C277" s="7" t="s">
        <v>292</v>
      </c>
      <c r="E277" s="175">
        <f t="shared" si="3"/>
        <v>90</v>
      </c>
      <c r="F277" s="59">
        <f>+D277*E277</f>
        <v>0</v>
      </c>
      <c r="G277" s="106">
        <v>90</v>
      </c>
    </row>
    <row r="278" spans="1:7" ht="12.75" customHeight="1">
      <c r="B278" s="19"/>
      <c r="E278" s="175">
        <f t="shared" si="3"/>
        <v>0</v>
      </c>
    </row>
    <row r="279" spans="1:7" ht="25.5" customHeight="1">
      <c r="A279" s="39" t="s">
        <v>774</v>
      </c>
      <c r="B279" s="37" t="s">
        <v>386</v>
      </c>
      <c r="E279" s="175">
        <f t="shared" si="3"/>
        <v>0</v>
      </c>
    </row>
    <row r="280" spans="1:7" ht="51" customHeight="1">
      <c r="B280" s="19" t="s">
        <v>146</v>
      </c>
      <c r="E280" s="175">
        <f t="shared" si="3"/>
        <v>0</v>
      </c>
    </row>
    <row r="281" spans="1:7" ht="25.5" customHeight="1">
      <c r="B281" s="19" t="s">
        <v>147</v>
      </c>
      <c r="E281" s="175">
        <f t="shared" si="3"/>
        <v>0</v>
      </c>
    </row>
    <row r="282" spans="1:7" ht="6" customHeight="1">
      <c r="B282" s="19"/>
      <c r="E282" s="175">
        <f t="shared" si="3"/>
        <v>0</v>
      </c>
    </row>
    <row r="283" spans="1:7" ht="25.5" customHeight="1">
      <c r="B283" s="19" t="s">
        <v>1275</v>
      </c>
      <c r="E283" s="175">
        <f t="shared" si="3"/>
        <v>0</v>
      </c>
    </row>
    <row r="284" spans="1:7" ht="6" customHeight="1">
      <c r="B284" s="19"/>
      <c r="E284" s="175">
        <f t="shared" si="3"/>
        <v>0</v>
      </c>
    </row>
    <row r="285" spans="1:7" ht="38.25" customHeight="1">
      <c r="B285" s="19" t="s">
        <v>1777</v>
      </c>
      <c r="E285" s="175">
        <f t="shared" si="3"/>
        <v>0</v>
      </c>
    </row>
    <row r="286" spans="1:7" ht="12.75" customHeight="1">
      <c r="B286" s="22" t="s">
        <v>149</v>
      </c>
      <c r="C286" s="7" t="s">
        <v>292</v>
      </c>
      <c r="E286" s="175">
        <f t="shared" si="3"/>
        <v>60</v>
      </c>
      <c r="F286" s="59">
        <f t="shared" ref="F286:F300" si="4">+D286*E286</f>
        <v>0</v>
      </c>
      <c r="G286" s="106">
        <v>60</v>
      </c>
    </row>
    <row r="287" spans="1:7" ht="12.75" customHeight="1">
      <c r="B287" s="22" t="s">
        <v>150</v>
      </c>
      <c r="C287" s="7" t="s">
        <v>292</v>
      </c>
      <c r="E287" s="175">
        <f t="shared" si="3"/>
        <v>120</v>
      </c>
      <c r="F287" s="59">
        <f t="shared" si="4"/>
        <v>0</v>
      </c>
      <c r="G287" s="106">
        <v>120</v>
      </c>
    </row>
    <row r="288" spans="1:7" ht="12.75" customHeight="1">
      <c r="B288" s="22" t="s">
        <v>151</v>
      </c>
      <c r="C288" s="7" t="s">
        <v>292</v>
      </c>
      <c r="E288" s="175">
        <f t="shared" si="3"/>
        <v>100</v>
      </c>
      <c r="F288" s="59">
        <f t="shared" si="4"/>
        <v>0</v>
      </c>
      <c r="G288" s="106">
        <v>100</v>
      </c>
    </row>
    <row r="289" spans="1:7" ht="12.75" customHeight="1">
      <c r="B289" s="22" t="s">
        <v>152</v>
      </c>
      <c r="C289" s="7" t="s">
        <v>292</v>
      </c>
      <c r="E289" s="175">
        <f t="shared" si="3"/>
        <v>150</v>
      </c>
      <c r="F289" s="59">
        <f t="shared" si="4"/>
        <v>0</v>
      </c>
      <c r="G289" s="106">
        <v>150</v>
      </c>
    </row>
    <row r="290" spans="1:7" ht="12.75" customHeight="1">
      <c r="B290" s="22" t="s">
        <v>153</v>
      </c>
      <c r="C290" s="7" t="s">
        <v>292</v>
      </c>
      <c r="E290" s="175">
        <f t="shared" si="3"/>
        <v>100</v>
      </c>
      <c r="F290" s="59">
        <f t="shared" si="4"/>
        <v>0</v>
      </c>
      <c r="G290" s="106">
        <v>100</v>
      </c>
    </row>
    <row r="291" spans="1:7" ht="12.75" customHeight="1">
      <c r="B291" s="22" t="s">
        <v>154</v>
      </c>
      <c r="C291" s="7" t="s">
        <v>292</v>
      </c>
      <c r="E291" s="175">
        <f t="shared" si="3"/>
        <v>100</v>
      </c>
      <c r="F291" s="59">
        <f t="shared" si="4"/>
        <v>0</v>
      </c>
      <c r="G291" s="106">
        <v>100</v>
      </c>
    </row>
    <row r="292" spans="1:7" ht="12.75" customHeight="1">
      <c r="B292" s="22" t="s">
        <v>155</v>
      </c>
      <c r="C292" s="7" t="s">
        <v>292</v>
      </c>
      <c r="E292" s="175">
        <f t="shared" si="3"/>
        <v>120</v>
      </c>
      <c r="F292" s="59">
        <f t="shared" si="4"/>
        <v>0</v>
      </c>
      <c r="G292" s="106">
        <v>120</v>
      </c>
    </row>
    <row r="293" spans="1:7" ht="12.75" customHeight="1">
      <c r="B293" s="22" t="s">
        <v>156</v>
      </c>
      <c r="C293" s="7" t="s">
        <v>292</v>
      </c>
      <c r="E293" s="175">
        <f t="shared" si="3"/>
        <v>160</v>
      </c>
      <c r="F293" s="59">
        <f t="shared" si="4"/>
        <v>0</v>
      </c>
      <c r="G293" s="106">
        <v>160</v>
      </c>
    </row>
    <row r="294" spans="1:7" ht="12.75" customHeight="1">
      <c r="B294" s="134" t="s">
        <v>157</v>
      </c>
      <c r="C294" s="122" t="s">
        <v>292</v>
      </c>
      <c r="D294" s="124"/>
      <c r="E294" s="175">
        <f t="shared" si="3"/>
        <v>130</v>
      </c>
      <c r="F294" s="59">
        <f t="shared" si="4"/>
        <v>0</v>
      </c>
      <c r="G294" s="106">
        <v>130</v>
      </c>
    </row>
    <row r="295" spans="1:7" ht="12.75" customHeight="1">
      <c r="B295" s="22" t="s">
        <v>158</v>
      </c>
      <c r="C295" s="7" t="s">
        <v>292</v>
      </c>
      <c r="E295" s="175">
        <f t="shared" si="3"/>
        <v>150</v>
      </c>
      <c r="F295" s="59">
        <f t="shared" si="4"/>
        <v>0</v>
      </c>
      <c r="G295" s="106">
        <v>150</v>
      </c>
    </row>
    <row r="296" spans="1:7" ht="12.75" customHeight="1">
      <c r="B296" s="22" t="s">
        <v>159</v>
      </c>
      <c r="C296" s="7" t="s">
        <v>292</v>
      </c>
      <c r="E296" s="175">
        <f t="shared" si="3"/>
        <v>80</v>
      </c>
      <c r="F296" s="59">
        <f t="shared" si="4"/>
        <v>0</v>
      </c>
      <c r="G296" s="106">
        <v>80</v>
      </c>
    </row>
    <row r="297" spans="1:7" ht="12.75" customHeight="1">
      <c r="B297" s="22" t="s">
        <v>160</v>
      </c>
      <c r="C297" s="7" t="s">
        <v>292</v>
      </c>
      <c r="E297" s="175">
        <f t="shared" si="3"/>
        <v>80</v>
      </c>
      <c r="F297" s="59">
        <f t="shared" si="4"/>
        <v>0</v>
      </c>
      <c r="G297" s="106">
        <v>80</v>
      </c>
    </row>
    <row r="298" spans="1:7" ht="12.75" customHeight="1">
      <c r="B298" s="22" t="s">
        <v>158</v>
      </c>
      <c r="C298" s="7" t="s">
        <v>292</v>
      </c>
      <c r="E298" s="175">
        <f t="shared" si="3"/>
        <v>150</v>
      </c>
      <c r="F298" s="59">
        <f t="shared" si="4"/>
        <v>0</v>
      </c>
      <c r="G298" s="106">
        <v>150</v>
      </c>
    </row>
    <row r="299" spans="1:7" ht="12.75" customHeight="1">
      <c r="B299" s="22" t="s">
        <v>161</v>
      </c>
      <c r="C299" s="7" t="s">
        <v>292</v>
      </c>
      <c r="E299" s="175">
        <f t="shared" si="3"/>
        <v>100</v>
      </c>
      <c r="F299" s="59">
        <f t="shared" si="4"/>
        <v>0</v>
      </c>
      <c r="G299" s="106">
        <v>100</v>
      </c>
    </row>
    <row r="300" spans="1:7" ht="12.75" customHeight="1">
      <c r="B300" s="22" t="s">
        <v>162</v>
      </c>
      <c r="C300" s="7" t="s">
        <v>292</v>
      </c>
      <c r="E300" s="175">
        <f t="shared" si="3"/>
        <v>120</v>
      </c>
      <c r="F300" s="59">
        <f t="shared" si="4"/>
        <v>0</v>
      </c>
      <c r="G300" s="106">
        <v>120</v>
      </c>
    </row>
    <row r="301" spans="1:7" ht="12.75" customHeight="1">
      <c r="B301" s="19"/>
      <c r="E301" s="175">
        <f t="shared" si="3"/>
        <v>0</v>
      </c>
    </row>
    <row r="302" spans="1:7" ht="12.75" customHeight="1">
      <c r="A302" s="39" t="s">
        <v>1262</v>
      </c>
      <c r="B302" s="37" t="s">
        <v>1138</v>
      </c>
      <c r="E302" s="175">
        <f t="shared" ref="E302:E338" si="5">ROUND(G302*$G$43,0)</f>
        <v>0</v>
      </c>
    </row>
    <row r="303" spans="1:7" ht="51">
      <c r="B303" s="19" t="s">
        <v>331</v>
      </c>
      <c r="E303" s="175">
        <f t="shared" si="5"/>
        <v>0</v>
      </c>
    </row>
    <row r="304" spans="1:7" ht="12.75" customHeight="1">
      <c r="B304" s="19" t="s">
        <v>1506</v>
      </c>
      <c r="E304" s="175">
        <f t="shared" si="5"/>
        <v>0</v>
      </c>
    </row>
    <row r="305" spans="1:7" ht="6" customHeight="1">
      <c r="B305" s="19"/>
      <c r="E305" s="175">
        <f t="shared" si="5"/>
        <v>0</v>
      </c>
    </row>
    <row r="306" spans="1:7" ht="25.5" customHeight="1">
      <c r="B306" s="19" t="s">
        <v>1507</v>
      </c>
      <c r="E306" s="175">
        <f t="shared" si="5"/>
        <v>0</v>
      </c>
    </row>
    <row r="307" spans="1:7" ht="12.75" customHeight="1">
      <c r="B307" s="19" t="s">
        <v>1831</v>
      </c>
      <c r="C307" s="7" t="s">
        <v>1423</v>
      </c>
      <c r="E307" s="175">
        <f t="shared" si="5"/>
        <v>30</v>
      </c>
      <c r="F307" s="59">
        <f>+D307*E307</f>
        <v>0</v>
      </c>
      <c r="G307" s="106">
        <v>30</v>
      </c>
    </row>
    <row r="308" spans="1:7" ht="25.5" customHeight="1">
      <c r="B308" s="19" t="s">
        <v>1508</v>
      </c>
      <c r="E308" s="175">
        <f t="shared" si="5"/>
        <v>0</v>
      </c>
    </row>
    <row r="309" spans="1:7" ht="12.75" customHeight="1">
      <c r="B309" s="19" t="s">
        <v>1509</v>
      </c>
      <c r="C309" s="7" t="s">
        <v>1423</v>
      </c>
      <c r="E309" s="175">
        <f t="shared" si="5"/>
        <v>30</v>
      </c>
      <c r="F309" s="59">
        <f>+D309*E309</f>
        <v>0</v>
      </c>
      <c r="G309" s="106">
        <v>30</v>
      </c>
    </row>
    <row r="310" spans="1:7" ht="12.75" customHeight="1">
      <c r="A310" s="39" t="s">
        <v>174</v>
      </c>
      <c r="B310" s="37" t="s">
        <v>1510</v>
      </c>
      <c r="E310" s="175">
        <f t="shared" si="5"/>
        <v>0</v>
      </c>
    </row>
    <row r="311" spans="1:7" ht="38.25" customHeight="1">
      <c r="B311" s="19" t="s">
        <v>1511</v>
      </c>
      <c r="E311" s="175">
        <f t="shared" si="5"/>
        <v>0</v>
      </c>
    </row>
    <row r="312" spans="1:7" ht="12.75" customHeight="1">
      <c r="B312" s="19" t="s">
        <v>1364</v>
      </c>
      <c r="E312" s="175">
        <f t="shared" si="5"/>
        <v>0</v>
      </c>
    </row>
    <row r="313" spans="1:7" ht="12.75" customHeight="1">
      <c r="B313" s="19" t="s">
        <v>43</v>
      </c>
      <c r="C313" s="7" t="s">
        <v>1739</v>
      </c>
      <c r="E313" s="175">
        <f t="shared" si="5"/>
        <v>380</v>
      </c>
      <c r="F313" s="59">
        <f>+D313*E313</f>
        <v>0</v>
      </c>
      <c r="G313" s="106">
        <v>380</v>
      </c>
    </row>
    <row r="314" spans="1:7" ht="12.75" customHeight="1">
      <c r="B314" s="19"/>
      <c r="E314" s="175">
        <f t="shared" si="5"/>
        <v>0</v>
      </c>
    </row>
    <row r="315" spans="1:7" ht="12.75" customHeight="1">
      <c r="A315" s="39" t="s">
        <v>1731</v>
      </c>
      <c r="B315" s="33" t="s">
        <v>387</v>
      </c>
      <c r="E315" s="175">
        <f t="shared" si="5"/>
        <v>0</v>
      </c>
    </row>
    <row r="316" spans="1:7" ht="25.5" customHeight="1">
      <c r="B316" s="19" t="s">
        <v>1365</v>
      </c>
      <c r="E316" s="175">
        <f t="shared" si="5"/>
        <v>0</v>
      </c>
    </row>
    <row r="317" spans="1:7" ht="25.5" customHeight="1">
      <c r="B317" s="19" t="s">
        <v>1366</v>
      </c>
      <c r="E317" s="175">
        <f t="shared" si="5"/>
        <v>0</v>
      </c>
    </row>
    <row r="318" spans="1:7" ht="12.75" customHeight="1">
      <c r="B318" s="19" t="s">
        <v>1118</v>
      </c>
      <c r="E318" s="175">
        <f t="shared" si="5"/>
        <v>0</v>
      </c>
    </row>
    <row r="319" spans="1:7" ht="12.75" customHeight="1">
      <c r="B319" s="19" t="s">
        <v>43</v>
      </c>
      <c r="C319" s="7" t="s">
        <v>1739</v>
      </c>
      <c r="E319" s="175">
        <f t="shared" si="5"/>
        <v>380</v>
      </c>
      <c r="F319" s="59">
        <f>+D319*E319</f>
        <v>0</v>
      </c>
      <c r="G319" s="106">
        <v>380</v>
      </c>
    </row>
    <row r="320" spans="1:7" ht="12.75" customHeight="1">
      <c r="B320" s="19"/>
      <c r="E320" s="175">
        <f t="shared" si="5"/>
        <v>0</v>
      </c>
    </row>
    <row r="321" spans="1:7" ht="12.75" customHeight="1">
      <c r="B321" s="19"/>
      <c r="E321" s="175">
        <f t="shared" si="5"/>
        <v>0</v>
      </c>
    </row>
    <row r="322" spans="1:7" ht="12.75" customHeight="1">
      <c r="A322" s="39" t="s">
        <v>1620</v>
      </c>
      <c r="B322" s="37" t="s">
        <v>880</v>
      </c>
      <c r="E322" s="175">
        <f t="shared" si="5"/>
        <v>0</v>
      </c>
    </row>
    <row r="323" spans="1:7" ht="25.5" customHeight="1">
      <c r="B323" s="19" t="s">
        <v>566</v>
      </c>
      <c r="E323" s="175">
        <f t="shared" si="5"/>
        <v>0</v>
      </c>
    </row>
    <row r="324" spans="1:7" ht="12.75" customHeight="1">
      <c r="B324" s="19" t="s">
        <v>567</v>
      </c>
      <c r="E324" s="175">
        <f t="shared" si="5"/>
        <v>0</v>
      </c>
    </row>
    <row r="325" spans="1:7" ht="12.75" customHeight="1">
      <c r="B325" s="19" t="s">
        <v>115</v>
      </c>
      <c r="C325" s="7" t="s">
        <v>1423</v>
      </c>
      <c r="E325" s="175">
        <f t="shared" si="5"/>
        <v>20</v>
      </c>
      <c r="F325" s="59">
        <f>+D325*E325</f>
        <v>0</v>
      </c>
      <c r="G325" s="106">
        <v>20</v>
      </c>
    </row>
    <row r="326" spans="1:7" ht="12.75" customHeight="1">
      <c r="B326" s="19"/>
      <c r="E326" s="175">
        <f t="shared" si="5"/>
        <v>0</v>
      </c>
    </row>
    <row r="327" spans="1:7" ht="12.75" customHeight="1">
      <c r="B327" s="19"/>
      <c r="E327" s="175">
        <f t="shared" si="5"/>
        <v>0</v>
      </c>
    </row>
    <row r="328" spans="1:7" ht="12.75" customHeight="1">
      <c r="A328" s="126" t="s">
        <v>1625</v>
      </c>
      <c r="B328" s="33" t="s">
        <v>1832</v>
      </c>
      <c r="E328" s="175">
        <f t="shared" si="5"/>
        <v>0</v>
      </c>
    </row>
    <row r="329" spans="1:7" ht="12.75" customHeight="1">
      <c r="B329" s="19" t="s">
        <v>1833</v>
      </c>
      <c r="E329" s="175">
        <f t="shared" si="5"/>
        <v>0</v>
      </c>
    </row>
    <row r="330" spans="1:7" ht="12.75" customHeight="1">
      <c r="B330" s="19" t="s">
        <v>1834</v>
      </c>
      <c r="C330" s="7" t="s">
        <v>1423</v>
      </c>
      <c r="E330" s="175">
        <f t="shared" si="5"/>
        <v>56</v>
      </c>
      <c r="F330" s="59">
        <f>D330*E330</f>
        <v>0</v>
      </c>
      <c r="G330" s="106">
        <v>56</v>
      </c>
    </row>
    <row r="331" spans="1:7" ht="12.75" customHeight="1">
      <c r="B331" s="19"/>
      <c r="E331" s="175">
        <f t="shared" si="5"/>
        <v>0</v>
      </c>
    </row>
    <row r="332" spans="1:7" ht="12.75" customHeight="1">
      <c r="B332" s="120"/>
      <c r="C332" s="122"/>
      <c r="D332" s="124"/>
      <c r="E332" s="175">
        <f t="shared" si="5"/>
        <v>0</v>
      </c>
    </row>
    <row r="333" spans="1:7" ht="18" customHeight="1">
      <c r="A333" s="128" t="s">
        <v>1629</v>
      </c>
      <c r="B333" s="130" t="s">
        <v>1139</v>
      </c>
      <c r="C333" s="122"/>
      <c r="D333" s="124"/>
      <c r="E333" s="175">
        <f t="shared" si="5"/>
        <v>0</v>
      </c>
    </row>
    <row r="334" spans="1:7" ht="51">
      <c r="B334" s="120" t="s">
        <v>1140</v>
      </c>
      <c r="C334" s="122"/>
      <c r="D334" s="124"/>
      <c r="E334" s="175">
        <f t="shared" si="5"/>
        <v>0</v>
      </c>
    </row>
    <row r="335" spans="1:7">
      <c r="B335" s="120" t="s">
        <v>455</v>
      </c>
      <c r="C335" s="122"/>
      <c r="D335" s="124"/>
      <c r="E335" s="175">
        <f t="shared" si="5"/>
        <v>0</v>
      </c>
    </row>
    <row r="336" spans="1:7" ht="5.25" customHeight="1">
      <c r="B336" s="120"/>
      <c r="C336" s="122"/>
      <c r="D336" s="124"/>
      <c r="E336" s="175">
        <f t="shared" si="5"/>
        <v>0</v>
      </c>
    </row>
    <row r="337" spans="2:7" ht="25.5">
      <c r="B337" s="120" t="s">
        <v>456</v>
      </c>
      <c r="C337" s="122"/>
      <c r="D337" s="124"/>
      <c r="E337" s="175">
        <f t="shared" si="5"/>
        <v>0</v>
      </c>
    </row>
    <row r="338" spans="2:7">
      <c r="B338" s="120" t="s">
        <v>1141</v>
      </c>
      <c r="C338" s="122" t="s">
        <v>1739</v>
      </c>
      <c r="D338" s="124"/>
      <c r="E338" s="175">
        <f t="shared" si="5"/>
        <v>70</v>
      </c>
      <c r="F338" s="59">
        <f>+D338*E338</f>
        <v>0</v>
      </c>
      <c r="G338" s="106">
        <v>70</v>
      </c>
    </row>
    <row r="339" spans="2:7" ht="4.5" customHeight="1">
      <c r="B339" s="120"/>
      <c r="C339" s="122"/>
      <c r="D339" s="124"/>
    </row>
    <row r="340" spans="2:7">
      <c r="B340" s="120" t="s">
        <v>457</v>
      </c>
      <c r="C340" s="122" t="s">
        <v>289</v>
      </c>
      <c r="D340" s="124"/>
      <c r="E340" s="175">
        <v>10</v>
      </c>
      <c r="F340" s="59">
        <f>+D340*E340</f>
        <v>0</v>
      </c>
    </row>
    <row r="341" spans="2:7" ht="3.75" customHeight="1">
      <c r="B341" s="120"/>
      <c r="C341" s="122"/>
      <c r="D341" s="124"/>
    </row>
    <row r="342" spans="2:7">
      <c r="B342" s="120" t="s">
        <v>458</v>
      </c>
      <c r="C342" s="122" t="s">
        <v>705</v>
      </c>
      <c r="D342" s="124"/>
      <c r="E342" s="175">
        <v>30</v>
      </c>
      <c r="F342" s="59">
        <f>+D342*E342</f>
        <v>0</v>
      </c>
    </row>
    <row r="343" spans="2:7" ht="4.5" customHeight="1">
      <c r="B343" s="120"/>
      <c r="C343" s="122"/>
      <c r="D343" s="124"/>
    </row>
    <row r="344" spans="2:7">
      <c r="B344" s="120" t="s">
        <v>459</v>
      </c>
      <c r="C344" s="122" t="s">
        <v>292</v>
      </c>
      <c r="D344" s="124"/>
      <c r="E344" s="175">
        <v>30</v>
      </c>
      <c r="F344" s="59">
        <f>+D344*E344</f>
        <v>0</v>
      </c>
    </row>
    <row r="345" spans="2:7" ht="3.75" customHeight="1">
      <c r="B345" s="120"/>
      <c r="C345" s="122"/>
      <c r="D345" s="124"/>
    </row>
    <row r="346" spans="2:7">
      <c r="B346" s="120" t="s">
        <v>460</v>
      </c>
      <c r="C346" s="122" t="s">
        <v>292</v>
      </c>
      <c r="D346" s="124"/>
      <c r="E346" s="175">
        <v>50</v>
      </c>
      <c r="F346" s="59">
        <f>+D346*E346</f>
        <v>0</v>
      </c>
    </row>
    <row r="347" spans="2:7" ht="3.75" customHeight="1">
      <c r="B347" s="120"/>
      <c r="C347" s="122"/>
      <c r="D347" s="124"/>
    </row>
    <row r="348" spans="2:7" ht="25.5">
      <c r="B348" s="120" t="s">
        <v>461</v>
      </c>
      <c r="C348" s="122" t="s">
        <v>292</v>
      </c>
      <c r="D348" s="124"/>
      <c r="E348" s="175">
        <v>20</v>
      </c>
      <c r="F348" s="59">
        <f>+D348*E348</f>
        <v>0</v>
      </c>
    </row>
    <row r="349" spans="2:7" ht="12.75" customHeight="1">
      <c r="B349" s="120"/>
      <c r="C349" s="122"/>
      <c r="D349" s="124"/>
    </row>
    <row r="350" spans="2:7" ht="12.75" customHeight="1">
      <c r="B350" s="30"/>
      <c r="C350" s="9"/>
      <c r="D350" s="10"/>
      <c r="E350" s="178"/>
      <c r="F350" s="60"/>
      <c r="G350" s="109"/>
    </row>
    <row r="351" spans="2:7" ht="12.75" customHeight="1">
      <c r="B351" s="292" t="s">
        <v>281</v>
      </c>
      <c r="C351" s="293"/>
      <c r="D351" s="293"/>
      <c r="E351" s="294">
        <f>SUM(F40:F349)</f>
        <v>0</v>
      </c>
      <c r="F351" s="294"/>
      <c r="G351" s="103"/>
    </row>
    <row r="352" spans="2:7"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sheetData>
  <mergeCells count="2">
    <mergeCell ref="B351:D351"/>
    <mergeCell ref="E351:F351"/>
  </mergeCells>
  <phoneticPr fontId="0" type="noConversion"/>
  <pageMargins left="0.94488188976377963" right="0.15748031496062992" top="0.98425196850393704" bottom="0.98425196850393704" header="0.51181102362204722" footer="0.51181102362204722"/>
  <pageSetup paperSize="9" firstPageNumber="6" orientation="portrait" useFirstPageNumber="1" horizontalDpi="300" verticalDpi="300" r:id="rId1"/>
  <headerFooter alignWithMargins="0">
    <oddFooter>&amp;C&amp;F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5">
    <tabColor rgb="FFCFE3C7"/>
    <pageSetUpPr fitToPage="1"/>
  </sheetPr>
  <dimension ref="B1:J253"/>
  <sheetViews>
    <sheetView tabSelected="1" view="pageBreakPreview" topLeftCell="A241" zoomScaleNormal="100" zoomScaleSheetLayoutView="100" zoomScalePageLayoutView="70" workbookViewId="0">
      <selection activeCell="O248" sqref="O248"/>
    </sheetView>
  </sheetViews>
  <sheetFormatPr defaultColWidth="8.85546875" defaultRowHeight="12.75"/>
  <cols>
    <col min="1" max="1" width="1.28515625" style="193" customWidth="1"/>
    <col min="2" max="2" width="7.7109375" style="235" customWidth="1"/>
    <col min="3" max="3" width="55.7109375" style="285" customWidth="1"/>
    <col min="4" max="4" width="21.28515625" style="286" customWidth="1"/>
    <col min="5" max="5" width="11.140625" style="218" bestFit="1" customWidth="1"/>
    <col min="6" max="6" width="15.7109375" style="218" customWidth="1"/>
    <col min="7" max="7" width="15.7109375" style="219" customWidth="1"/>
    <col min="8" max="8" width="15.5703125" style="220" customWidth="1"/>
    <col min="9" max="9" width="11.7109375" style="266" hidden="1" customWidth="1"/>
    <col min="10" max="10" width="31.42578125" style="226" customWidth="1"/>
    <col min="11" max="13" width="8.85546875" style="193"/>
    <col min="14" max="14" width="18.28515625" style="193" customWidth="1"/>
    <col min="15" max="16384" width="8.85546875" style="193"/>
  </cols>
  <sheetData>
    <row r="1" spans="2:10">
      <c r="B1" s="299" t="s">
        <v>2114</v>
      </c>
      <c r="C1" s="299"/>
      <c r="D1" s="299"/>
      <c r="E1" s="299"/>
      <c r="F1" s="299"/>
      <c r="G1" s="299"/>
      <c r="H1" s="299"/>
      <c r="I1" s="299"/>
      <c r="J1" s="299"/>
    </row>
    <row r="2" spans="2:10">
      <c r="B2" s="231"/>
      <c r="C2" s="264"/>
      <c r="D2" s="265"/>
      <c r="E2" s="194"/>
      <c r="F2" s="194"/>
      <c r="G2" s="194"/>
      <c r="H2" s="195"/>
    </row>
    <row r="3" spans="2:10" s="267" customFormat="1" ht="25.5">
      <c r="B3" s="232" t="s">
        <v>1948</v>
      </c>
      <c r="C3" s="245" t="s">
        <v>274</v>
      </c>
      <c r="D3" s="222" t="s">
        <v>1949</v>
      </c>
      <c r="E3" s="196" t="s">
        <v>1950</v>
      </c>
      <c r="F3" s="196" t="s">
        <v>1951</v>
      </c>
      <c r="G3" s="196" t="s">
        <v>1952</v>
      </c>
      <c r="H3" s="197" t="s">
        <v>1953</v>
      </c>
      <c r="I3" s="223" t="s">
        <v>278</v>
      </c>
      <c r="J3" s="224" t="s">
        <v>1956</v>
      </c>
    </row>
    <row r="4" spans="2:10">
      <c r="B4" s="300"/>
      <c r="C4" s="300"/>
      <c r="D4" s="300"/>
      <c r="E4" s="300"/>
      <c r="F4" s="300"/>
      <c r="G4" s="300"/>
      <c r="H4" s="300"/>
      <c r="I4" s="225"/>
    </row>
    <row r="5" spans="2:10" s="268" customFormat="1">
      <c r="B5" s="257"/>
      <c r="C5" s="301" t="s">
        <v>2115</v>
      </c>
      <c r="D5" s="301"/>
      <c r="E5" s="301"/>
      <c r="F5" s="301"/>
      <c r="G5" s="301"/>
      <c r="H5" s="301"/>
      <c r="I5" s="227"/>
      <c r="J5" s="228"/>
    </row>
    <row r="6" spans="2:10" s="270" customFormat="1">
      <c r="B6" s="233"/>
      <c r="C6" s="246"/>
      <c r="D6" s="259"/>
      <c r="E6" s="259"/>
      <c r="F6" s="259"/>
      <c r="G6" s="259"/>
      <c r="H6" s="259"/>
      <c r="I6" s="209"/>
      <c r="J6" s="269"/>
    </row>
    <row r="7" spans="2:10">
      <c r="B7" s="234" t="s">
        <v>277</v>
      </c>
      <c r="C7" s="305" t="s">
        <v>2166</v>
      </c>
      <c r="D7" s="306"/>
      <c r="E7" s="306"/>
      <c r="F7" s="306"/>
      <c r="G7" s="306"/>
      <c r="H7" s="307"/>
      <c r="I7" s="206"/>
      <c r="J7" s="271"/>
    </row>
    <row r="8" spans="2:10" s="270" customFormat="1">
      <c r="B8" s="233"/>
      <c r="C8" s="246"/>
      <c r="D8" s="259"/>
      <c r="E8" s="259"/>
      <c r="F8" s="259"/>
      <c r="G8" s="259"/>
      <c r="H8" s="259"/>
      <c r="I8" s="209"/>
      <c r="J8" s="269"/>
    </row>
    <row r="9" spans="2:10">
      <c r="B9" s="304" t="s">
        <v>1954</v>
      </c>
      <c r="C9" s="247" t="s">
        <v>1959</v>
      </c>
      <c r="D9" s="277"/>
      <c r="E9" s="236"/>
      <c r="F9" s="237"/>
      <c r="G9" s="238"/>
      <c r="H9" s="201"/>
      <c r="I9" s="206"/>
      <c r="J9" s="302"/>
    </row>
    <row r="10" spans="2:10" ht="25.5">
      <c r="B10" s="304"/>
      <c r="C10" s="229" t="s">
        <v>1970</v>
      </c>
      <c r="D10" s="279"/>
      <c r="E10" s="240"/>
      <c r="F10" s="241"/>
      <c r="G10" s="242"/>
      <c r="H10" s="214"/>
      <c r="I10" s="206"/>
      <c r="J10" s="302"/>
    </row>
    <row r="11" spans="2:10" ht="40.5" customHeight="1">
      <c r="B11" s="304"/>
      <c r="C11" s="229" t="s">
        <v>2098</v>
      </c>
      <c r="D11" s="279"/>
      <c r="E11" s="240"/>
      <c r="F11" s="241"/>
      <c r="G11" s="242"/>
      <c r="H11" s="214"/>
      <c r="I11" s="206"/>
      <c r="J11" s="302"/>
    </row>
    <row r="12" spans="2:10">
      <c r="B12" s="304"/>
      <c r="C12" s="229" t="s">
        <v>2099</v>
      </c>
      <c r="D12" s="279"/>
      <c r="E12" s="240"/>
      <c r="F12" s="241"/>
      <c r="G12" s="242"/>
      <c r="H12" s="214"/>
      <c r="I12" s="206"/>
      <c r="J12" s="302"/>
    </row>
    <row r="13" spans="2:10">
      <c r="B13" s="304"/>
      <c r="C13" s="229" t="s">
        <v>1972</v>
      </c>
      <c r="D13" s="279"/>
      <c r="E13" s="240"/>
      <c r="F13" s="241"/>
      <c r="G13" s="242"/>
      <c r="H13" s="214"/>
      <c r="I13" s="206"/>
      <c r="J13" s="302"/>
    </row>
    <row r="14" spans="2:10">
      <c r="B14" s="304"/>
      <c r="C14" s="229" t="s">
        <v>1971</v>
      </c>
      <c r="D14" s="279"/>
      <c r="E14" s="240"/>
      <c r="F14" s="241"/>
      <c r="G14" s="242"/>
      <c r="H14" s="214"/>
      <c r="I14" s="206"/>
      <c r="J14" s="302"/>
    </row>
    <row r="15" spans="2:10" ht="29.25" customHeight="1">
      <c r="B15" s="304"/>
      <c r="C15" s="229" t="s">
        <v>2007</v>
      </c>
      <c r="D15" s="279"/>
      <c r="E15" s="240"/>
      <c r="F15" s="241"/>
      <c r="G15" s="242"/>
      <c r="H15" s="214"/>
      <c r="I15" s="206"/>
      <c r="J15" s="302"/>
    </row>
    <row r="16" spans="2:10" ht="29.25" customHeight="1">
      <c r="B16" s="304"/>
      <c r="C16" s="248" t="s">
        <v>2005</v>
      </c>
      <c r="D16" s="279"/>
      <c r="E16" s="252"/>
      <c r="F16" s="253"/>
      <c r="G16" s="254"/>
      <c r="H16" s="205"/>
      <c r="I16" s="206"/>
      <c r="J16" s="302"/>
    </row>
    <row r="17" spans="2:10" ht="12.75" customHeight="1">
      <c r="B17" s="304"/>
      <c r="C17" s="192" t="s">
        <v>1960</v>
      </c>
      <c r="D17" s="276"/>
      <c r="E17" s="227" t="s">
        <v>1423</v>
      </c>
      <c r="F17" s="227">
        <v>105</v>
      </c>
      <c r="G17" s="217"/>
      <c r="H17" s="208">
        <f>F17*G17</f>
        <v>0</v>
      </c>
      <c r="I17" s="206"/>
      <c r="J17" s="302"/>
    </row>
    <row r="18" spans="2:10" ht="42.75" customHeight="1">
      <c r="B18" s="233"/>
      <c r="C18" s="251"/>
      <c r="D18" s="221"/>
      <c r="E18" s="209"/>
      <c r="F18" s="209"/>
      <c r="G18" s="210"/>
      <c r="H18" s="210"/>
      <c r="I18" s="209"/>
      <c r="J18" s="275"/>
    </row>
    <row r="19" spans="2:10">
      <c r="B19" s="303" t="s">
        <v>1955</v>
      </c>
      <c r="C19" s="247" t="s">
        <v>1973</v>
      </c>
      <c r="D19" s="277"/>
      <c r="E19" s="198"/>
      <c r="F19" s="199"/>
      <c r="G19" s="200"/>
      <c r="H19" s="201"/>
      <c r="I19" s="206"/>
      <c r="J19" s="302"/>
    </row>
    <row r="20" spans="2:10">
      <c r="B20" s="304"/>
      <c r="C20" s="229" t="s">
        <v>1974</v>
      </c>
      <c r="D20" s="279"/>
      <c r="E20" s="211"/>
      <c r="F20" s="212"/>
      <c r="G20" s="213"/>
      <c r="H20" s="214"/>
      <c r="I20" s="206"/>
      <c r="J20" s="302"/>
    </row>
    <row r="21" spans="2:10" ht="38.25">
      <c r="B21" s="304"/>
      <c r="C21" s="229" t="s">
        <v>1975</v>
      </c>
      <c r="D21" s="279"/>
      <c r="E21" s="211"/>
      <c r="F21" s="212"/>
      <c r="G21" s="213"/>
      <c r="H21" s="214"/>
      <c r="I21" s="206"/>
      <c r="J21" s="302"/>
    </row>
    <row r="22" spans="2:10" ht="130.5" customHeight="1">
      <c r="B22" s="304"/>
      <c r="C22" s="249" t="s">
        <v>2004</v>
      </c>
      <c r="D22" s="279"/>
      <c r="E22" s="211"/>
      <c r="F22" s="212"/>
      <c r="G22" s="213"/>
      <c r="H22" s="214"/>
      <c r="I22" s="206"/>
      <c r="J22" s="302"/>
    </row>
    <row r="23" spans="2:10">
      <c r="B23" s="304"/>
      <c r="C23" s="229" t="s">
        <v>1976</v>
      </c>
      <c r="D23" s="279"/>
      <c r="E23" s="211"/>
      <c r="F23" s="212"/>
      <c r="G23" s="213"/>
      <c r="H23" s="214"/>
      <c r="I23" s="206"/>
      <c r="J23" s="302"/>
    </row>
    <row r="24" spans="2:10">
      <c r="B24" s="304"/>
      <c r="C24" s="229" t="s">
        <v>1971</v>
      </c>
      <c r="D24" s="279"/>
      <c r="E24" s="211"/>
      <c r="F24" s="212"/>
      <c r="G24" s="213"/>
      <c r="H24" s="214"/>
      <c r="I24" s="206"/>
      <c r="J24" s="302"/>
    </row>
    <row r="25" spans="2:10" ht="25.5">
      <c r="B25" s="304"/>
      <c r="C25" s="248" t="s">
        <v>2007</v>
      </c>
      <c r="D25" s="279"/>
      <c r="E25" s="202"/>
      <c r="F25" s="203"/>
      <c r="G25" s="204"/>
      <c r="H25" s="205"/>
      <c r="I25" s="206"/>
      <c r="J25" s="302"/>
    </row>
    <row r="26" spans="2:10" ht="12.75" customHeight="1">
      <c r="B26" s="304"/>
      <c r="C26" s="192" t="s">
        <v>1960</v>
      </c>
      <c r="D26" s="274"/>
      <c r="E26" s="206" t="s">
        <v>1423</v>
      </c>
      <c r="F26" s="206">
        <v>105</v>
      </c>
      <c r="G26" s="217"/>
      <c r="H26" s="208">
        <f>F26*G26</f>
        <v>0</v>
      </c>
      <c r="I26" s="206"/>
      <c r="J26" s="302"/>
    </row>
    <row r="27" spans="2:10" ht="42.75" customHeight="1">
      <c r="B27" s="233"/>
      <c r="C27" s="251"/>
      <c r="D27" s="221"/>
      <c r="E27" s="209"/>
      <c r="F27" s="209"/>
      <c r="G27" s="210"/>
      <c r="H27" s="210"/>
      <c r="I27" s="209"/>
      <c r="J27" s="275"/>
    </row>
    <row r="28" spans="2:10">
      <c r="B28" s="303" t="s">
        <v>2021</v>
      </c>
      <c r="C28" s="247" t="s">
        <v>1977</v>
      </c>
      <c r="D28" s="272"/>
      <c r="E28" s="198"/>
      <c r="F28" s="199"/>
      <c r="G28" s="200"/>
      <c r="H28" s="201"/>
      <c r="I28" s="206"/>
      <c r="J28" s="302"/>
    </row>
    <row r="29" spans="2:10" ht="29.25" customHeight="1">
      <c r="B29" s="304"/>
      <c r="C29" s="229" t="s">
        <v>1978</v>
      </c>
      <c r="D29" s="273"/>
      <c r="E29" s="211"/>
      <c r="F29" s="212"/>
      <c r="G29" s="213"/>
      <c r="H29" s="214"/>
      <c r="I29" s="206"/>
      <c r="J29" s="302"/>
    </row>
    <row r="30" spans="2:10" ht="51.75" customHeight="1">
      <c r="B30" s="304"/>
      <c r="C30" s="229" t="s">
        <v>1979</v>
      </c>
      <c r="D30" s="273"/>
      <c r="E30" s="211"/>
      <c r="F30" s="212"/>
      <c r="G30" s="213"/>
      <c r="H30" s="214"/>
      <c r="I30" s="206"/>
      <c r="J30" s="302"/>
    </row>
    <row r="31" spans="2:10" ht="78.75" customHeight="1">
      <c r="B31" s="304"/>
      <c r="C31" s="229" t="s">
        <v>1980</v>
      </c>
      <c r="D31" s="273"/>
      <c r="E31" s="211"/>
      <c r="F31" s="212"/>
      <c r="G31" s="213"/>
      <c r="H31" s="214"/>
      <c r="I31" s="206"/>
      <c r="J31" s="302"/>
    </row>
    <row r="32" spans="2:10" ht="27" customHeight="1">
      <c r="B32" s="304"/>
      <c r="C32" s="248" t="s">
        <v>2007</v>
      </c>
      <c r="D32" s="273"/>
      <c r="E32" s="202"/>
      <c r="F32" s="203"/>
      <c r="G32" s="204"/>
      <c r="H32" s="205"/>
      <c r="I32" s="206"/>
      <c r="J32" s="302"/>
    </row>
    <row r="33" spans="2:10" ht="12.75" customHeight="1">
      <c r="B33" s="304"/>
      <c r="C33" s="192" t="s">
        <v>1960</v>
      </c>
      <c r="D33" s="276"/>
      <c r="E33" s="206" t="s">
        <v>1423</v>
      </c>
      <c r="F33" s="206">
        <v>105</v>
      </c>
      <c r="G33" s="207"/>
      <c r="H33" s="208">
        <f>F33*G33</f>
        <v>0</v>
      </c>
      <c r="I33" s="206"/>
      <c r="J33" s="302"/>
    </row>
    <row r="34" spans="2:10" ht="42.75" customHeight="1">
      <c r="B34" s="233"/>
      <c r="C34" s="251"/>
      <c r="D34" s="221"/>
      <c r="E34" s="209"/>
      <c r="F34" s="209"/>
      <c r="G34" s="210"/>
      <c r="H34" s="210"/>
      <c r="I34" s="209"/>
      <c r="J34" s="275"/>
    </row>
    <row r="35" spans="2:10">
      <c r="B35" s="303" t="s">
        <v>2048</v>
      </c>
      <c r="C35" s="247" t="s">
        <v>1968</v>
      </c>
      <c r="D35" s="272"/>
      <c r="E35" s="198"/>
      <c r="F35" s="199"/>
      <c r="G35" s="200"/>
      <c r="H35" s="201"/>
      <c r="I35" s="206"/>
      <c r="J35" s="302"/>
    </row>
    <row r="36" spans="2:10">
      <c r="B36" s="304"/>
      <c r="C36" s="230" t="s">
        <v>2064</v>
      </c>
      <c r="D36" s="273"/>
      <c r="E36" s="211"/>
      <c r="F36" s="212"/>
      <c r="G36" s="213"/>
      <c r="H36" s="214"/>
      <c r="I36" s="206"/>
      <c r="J36" s="302"/>
    </row>
    <row r="37" spans="2:10">
      <c r="B37" s="304"/>
      <c r="C37" s="230" t="s">
        <v>2003</v>
      </c>
      <c r="D37" s="273"/>
      <c r="E37" s="211"/>
      <c r="F37" s="212"/>
      <c r="G37" s="213"/>
      <c r="H37" s="214"/>
      <c r="I37" s="206"/>
      <c r="J37" s="302"/>
    </row>
    <row r="38" spans="2:10">
      <c r="B38" s="304"/>
      <c r="C38" s="230" t="s">
        <v>2065</v>
      </c>
      <c r="D38" s="273"/>
      <c r="E38" s="211"/>
      <c r="F38" s="212"/>
      <c r="G38" s="213"/>
      <c r="H38" s="214"/>
      <c r="I38" s="206"/>
      <c r="J38" s="302"/>
    </row>
    <row r="39" spans="2:10">
      <c r="B39" s="304"/>
      <c r="C39" s="230" t="s">
        <v>2003</v>
      </c>
      <c r="D39" s="273"/>
      <c r="E39" s="211"/>
      <c r="F39" s="212"/>
      <c r="G39" s="213"/>
      <c r="H39" s="214"/>
      <c r="I39" s="206"/>
      <c r="J39" s="302"/>
    </row>
    <row r="40" spans="2:10">
      <c r="B40" s="304"/>
      <c r="C40" s="230" t="s">
        <v>2067</v>
      </c>
      <c r="D40" s="273"/>
      <c r="E40" s="211"/>
      <c r="F40" s="212"/>
      <c r="G40" s="213"/>
      <c r="H40" s="214"/>
      <c r="I40" s="206"/>
      <c r="J40" s="302"/>
    </row>
    <row r="41" spans="2:10" ht="25.5">
      <c r="B41" s="304"/>
      <c r="C41" s="230" t="s">
        <v>2066</v>
      </c>
      <c r="D41" s="273"/>
      <c r="E41" s="202"/>
      <c r="F41" s="203"/>
      <c r="G41" s="204"/>
      <c r="H41" s="205"/>
      <c r="I41" s="206"/>
      <c r="J41" s="302"/>
    </row>
    <row r="42" spans="2:10" ht="12.75" customHeight="1">
      <c r="B42" s="304"/>
      <c r="C42" s="190" t="s">
        <v>1969</v>
      </c>
      <c r="D42" s="276"/>
      <c r="E42" s="206" t="s">
        <v>1739</v>
      </c>
      <c r="F42" s="206">
        <v>1</v>
      </c>
      <c r="G42" s="207"/>
      <c r="H42" s="208">
        <f>F42*G42</f>
        <v>0</v>
      </c>
      <c r="I42" s="206"/>
      <c r="J42" s="302"/>
    </row>
    <row r="43" spans="2:10" ht="42.75" customHeight="1">
      <c r="B43" s="233"/>
      <c r="C43" s="251"/>
      <c r="D43" s="221"/>
      <c r="E43" s="209"/>
      <c r="F43" s="209"/>
      <c r="G43" s="210"/>
      <c r="H43" s="210"/>
      <c r="I43" s="209"/>
      <c r="J43" s="275"/>
    </row>
    <row r="44" spans="2:10">
      <c r="B44" s="303" t="s">
        <v>2147</v>
      </c>
      <c r="C44" s="247" t="s">
        <v>2008</v>
      </c>
      <c r="D44" s="272"/>
      <c r="E44" s="198"/>
      <c r="F44" s="199"/>
      <c r="G44" s="200"/>
      <c r="H44" s="201"/>
      <c r="I44" s="206"/>
      <c r="J44" s="302"/>
    </row>
    <row r="45" spans="2:10">
      <c r="B45" s="304"/>
      <c r="C45" s="229" t="s">
        <v>1995</v>
      </c>
      <c r="D45" s="273"/>
      <c r="E45" s="211"/>
      <c r="F45" s="212"/>
      <c r="G45" s="213"/>
      <c r="H45" s="214"/>
      <c r="I45" s="206"/>
      <c r="J45" s="302"/>
    </row>
    <row r="46" spans="2:10" ht="54" customHeight="1">
      <c r="B46" s="304"/>
      <c r="C46" s="229" t="s">
        <v>1997</v>
      </c>
      <c r="D46" s="273"/>
      <c r="E46" s="211"/>
      <c r="F46" s="212"/>
      <c r="G46" s="213"/>
      <c r="H46" s="214"/>
      <c r="I46" s="206"/>
      <c r="J46" s="302"/>
    </row>
    <row r="47" spans="2:10" ht="29.25" customHeight="1">
      <c r="B47" s="304"/>
      <c r="C47" s="229" t="s">
        <v>1996</v>
      </c>
      <c r="D47" s="273"/>
      <c r="E47" s="211"/>
      <c r="F47" s="212"/>
      <c r="G47" s="213"/>
      <c r="H47" s="214"/>
      <c r="I47" s="206"/>
      <c r="J47" s="302"/>
    </row>
    <row r="48" spans="2:10" ht="17.25" customHeight="1">
      <c r="B48" s="304"/>
      <c r="C48" s="229" t="s">
        <v>2068</v>
      </c>
      <c r="D48" s="273"/>
      <c r="E48" s="211"/>
      <c r="F48" s="212"/>
      <c r="G48" s="213"/>
      <c r="H48" s="214"/>
      <c r="I48" s="206"/>
      <c r="J48" s="302"/>
    </row>
    <row r="49" spans="2:10" ht="17.25" customHeight="1">
      <c r="B49" s="304"/>
      <c r="C49" s="229" t="s">
        <v>2100</v>
      </c>
      <c r="D49" s="273"/>
      <c r="E49" s="211"/>
      <c r="F49" s="212"/>
      <c r="G49" s="213"/>
      <c r="H49" s="214"/>
      <c r="I49" s="206"/>
      <c r="J49" s="302"/>
    </row>
    <row r="50" spans="2:10" ht="25.5">
      <c r="B50" s="304"/>
      <c r="C50" s="229" t="s">
        <v>2006</v>
      </c>
      <c r="D50" s="273"/>
      <c r="E50" s="202"/>
      <c r="F50" s="203"/>
      <c r="G50" s="204"/>
      <c r="H50" s="205"/>
      <c r="I50" s="206"/>
      <c r="J50" s="302"/>
    </row>
    <row r="51" spans="2:10" ht="12.75" customHeight="1">
      <c r="B51" s="304"/>
      <c r="C51" s="192" t="s">
        <v>2009</v>
      </c>
      <c r="D51" s="276"/>
      <c r="E51" s="206" t="s">
        <v>292</v>
      </c>
      <c r="F51" s="206">
        <v>5</v>
      </c>
      <c r="G51" s="207"/>
      <c r="H51" s="208">
        <f>F51*G51</f>
        <v>0</v>
      </c>
      <c r="I51" s="206"/>
      <c r="J51" s="302"/>
    </row>
    <row r="52" spans="2:10" ht="42.75" customHeight="1">
      <c r="B52" s="233"/>
      <c r="C52" s="251"/>
      <c r="D52" s="221"/>
      <c r="E52" s="209"/>
      <c r="F52" s="209"/>
      <c r="G52" s="210"/>
      <c r="H52" s="210"/>
      <c r="I52" s="209"/>
      <c r="J52" s="275"/>
    </row>
    <row r="53" spans="2:10">
      <c r="B53" s="303" t="s">
        <v>2148</v>
      </c>
      <c r="C53" s="247" t="s">
        <v>1967</v>
      </c>
      <c r="D53" s="272"/>
      <c r="E53" s="198"/>
      <c r="F53" s="199"/>
      <c r="G53" s="200"/>
      <c r="H53" s="201"/>
      <c r="I53" s="206"/>
      <c r="J53" s="302"/>
    </row>
    <row r="54" spans="2:10">
      <c r="B54" s="304"/>
      <c r="C54" s="229" t="s">
        <v>1994</v>
      </c>
      <c r="D54" s="273"/>
      <c r="E54" s="211"/>
      <c r="F54" s="212"/>
      <c r="G54" s="213"/>
      <c r="H54" s="214"/>
      <c r="I54" s="206"/>
      <c r="J54" s="302"/>
    </row>
    <row r="55" spans="2:10" ht="25.5">
      <c r="B55" s="304"/>
      <c r="C55" s="229" t="s">
        <v>1996</v>
      </c>
      <c r="D55" s="273"/>
      <c r="E55" s="211"/>
      <c r="F55" s="212"/>
      <c r="G55" s="213"/>
      <c r="H55" s="214"/>
      <c r="I55" s="206"/>
      <c r="J55" s="302"/>
    </row>
    <row r="56" spans="2:10" ht="27" customHeight="1">
      <c r="B56" s="304"/>
      <c r="C56" s="229" t="s">
        <v>2101</v>
      </c>
      <c r="D56" s="273"/>
      <c r="E56" s="211"/>
      <c r="F56" s="212"/>
      <c r="G56" s="213"/>
      <c r="H56" s="214"/>
      <c r="I56" s="206"/>
      <c r="J56" s="302"/>
    </row>
    <row r="57" spans="2:10" ht="14.25" customHeight="1">
      <c r="B57" s="304"/>
      <c r="C57" s="229" t="s">
        <v>2102</v>
      </c>
      <c r="D57" s="273"/>
      <c r="E57" s="211"/>
      <c r="F57" s="212"/>
      <c r="G57" s="213"/>
      <c r="H57" s="214"/>
      <c r="I57" s="206"/>
      <c r="J57" s="302"/>
    </row>
    <row r="58" spans="2:10" ht="25.5">
      <c r="B58" s="304"/>
      <c r="C58" s="229" t="s">
        <v>2006</v>
      </c>
      <c r="D58" s="273"/>
      <c r="E58" s="202"/>
      <c r="F58" s="203"/>
      <c r="G58" s="204"/>
      <c r="H58" s="205"/>
      <c r="I58" s="206"/>
      <c r="J58" s="302"/>
    </row>
    <row r="59" spans="2:10" ht="12.75" customHeight="1">
      <c r="B59" s="304"/>
      <c r="C59" s="192" t="s">
        <v>1990</v>
      </c>
      <c r="D59" s="276"/>
      <c r="E59" s="206" t="s">
        <v>1423</v>
      </c>
      <c r="F59" s="206">
        <v>6</v>
      </c>
      <c r="G59" s="207"/>
      <c r="H59" s="208">
        <f>F59*G59</f>
        <v>0</v>
      </c>
      <c r="I59" s="206"/>
      <c r="J59" s="302"/>
    </row>
    <row r="60" spans="2:10" ht="42.75" customHeight="1">
      <c r="B60" s="233"/>
      <c r="C60" s="251"/>
      <c r="D60" s="221"/>
      <c r="E60" s="209"/>
      <c r="F60" s="209"/>
      <c r="G60" s="210"/>
      <c r="H60" s="210"/>
      <c r="I60" s="209"/>
      <c r="J60" s="275"/>
    </row>
    <row r="61" spans="2:10">
      <c r="B61" s="303" t="s">
        <v>2149</v>
      </c>
      <c r="C61" s="191" t="s">
        <v>2167</v>
      </c>
      <c r="D61" s="272"/>
      <c r="E61" s="198"/>
      <c r="F61" s="199"/>
      <c r="G61" s="200"/>
      <c r="H61" s="201"/>
      <c r="I61" s="206"/>
      <c r="J61" s="302"/>
    </row>
    <row r="62" spans="2:10" ht="38.25">
      <c r="B62" s="304"/>
      <c r="C62" s="256" t="s">
        <v>2019</v>
      </c>
      <c r="D62" s="273"/>
      <c r="E62" s="211"/>
      <c r="F62" s="212"/>
      <c r="G62" s="213"/>
      <c r="H62" s="214"/>
      <c r="I62" s="206"/>
      <c r="J62" s="302"/>
    </row>
    <row r="63" spans="2:10" ht="41.25" customHeight="1">
      <c r="B63" s="304"/>
      <c r="C63" s="229" t="s">
        <v>1993</v>
      </c>
      <c r="D63" s="273"/>
      <c r="E63" s="211"/>
      <c r="F63" s="212"/>
      <c r="G63" s="213"/>
      <c r="H63" s="214"/>
      <c r="I63" s="206"/>
      <c r="J63" s="302"/>
    </row>
    <row r="64" spans="2:10" ht="17.25" customHeight="1">
      <c r="B64" s="304"/>
      <c r="C64" s="230" t="s">
        <v>2069</v>
      </c>
      <c r="D64" s="273"/>
      <c r="E64" s="211"/>
      <c r="F64" s="212"/>
      <c r="G64" s="213"/>
      <c r="H64" s="214"/>
      <c r="I64" s="206"/>
      <c r="J64" s="302"/>
    </row>
    <row r="65" spans="2:10" ht="30.75" customHeight="1">
      <c r="B65" s="304"/>
      <c r="C65" s="230" t="s">
        <v>2007</v>
      </c>
      <c r="D65" s="273"/>
      <c r="E65" s="202"/>
      <c r="F65" s="203"/>
      <c r="G65" s="204"/>
      <c r="H65" s="205"/>
      <c r="I65" s="206"/>
      <c r="J65" s="302"/>
    </row>
    <row r="66" spans="2:10" ht="12.75" customHeight="1">
      <c r="B66" s="304"/>
      <c r="C66" s="192" t="s">
        <v>1962</v>
      </c>
      <c r="D66" s="276"/>
      <c r="E66" s="206" t="s">
        <v>1423</v>
      </c>
      <c r="F66" s="206">
        <v>125</v>
      </c>
      <c r="G66" s="207"/>
      <c r="H66" s="208">
        <f>F66*G66</f>
        <v>0</v>
      </c>
      <c r="I66" s="206"/>
      <c r="J66" s="302"/>
    </row>
    <row r="67" spans="2:10" ht="42.75" customHeight="1">
      <c r="B67" s="233"/>
      <c r="C67" s="251"/>
      <c r="D67" s="221"/>
      <c r="E67" s="209"/>
      <c r="F67" s="209"/>
      <c r="G67" s="210"/>
      <c r="H67" s="210"/>
      <c r="I67" s="209"/>
      <c r="J67" s="275"/>
    </row>
    <row r="68" spans="2:10" ht="25.5">
      <c r="B68" s="303" t="s">
        <v>2150</v>
      </c>
      <c r="C68" s="247" t="s">
        <v>2105</v>
      </c>
      <c r="D68" s="272"/>
      <c r="E68" s="198"/>
      <c r="F68" s="199"/>
      <c r="G68" s="200"/>
      <c r="H68" s="201"/>
      <c r="I68" s="206"/>
      <c r="J68" s="302"/>
    </row>
    <row r="69" spans="2:10" ht="38.25">
      <c r="B69" s="304"/>
      <c r="C69" s="229" t="s">
        <v>1981</v>
      </c>
      <c r="D69" s="273"/>
      <c r="E69" s="211"/>
      <c r="F69" s="212"/>
      <c r="G69" s="213"/>
      <c r="H69" s="214"/>
      <c r="I69" s="206"/>
      <c r="J69" s="302"/>
    </row>
    <row r="70" spans="2:10" ht="69" customHeight="1">
      <c r="B70" s="304"/>
      <c r="C70" s="229" t="s">
        <v>1982</v>
      </c>
      <c r="D70" s="273"/>
      <c r="E70" s="211"/>
      <c r="F70" s="212"/>
      <c r="G70" s="213"/>
      <c r="H70" s="214"/>
      <c r="I70" s="206"/>
      <c r="J70" s="302"/>
    </row>
    <row r="71" spans="2:10" ht="29.25" customHeight="1">
      <c r="B71" s="304"/>
      <c r="C71" s="229" t="s">
        <v>2103</v>
      </c>
      <c r="D71" s="273"/>
      <c r="E71" s="211"/>
      <c r="F71" s="212"/>
      <c r="G71" s="213"/>
      <c r="H71" s="214"/>
      <c r="I71" s="206"/>
      <c r="J71" s="302"/>
    </row>
    <row r="72" spans="2:10" ht="25.5">
      <c r="B72" s="304"/>
      <c r="C72" s="229" t="s">
        <v>1983</v>
      </c>
      <c r="D72" s="273"/>
      <c r="E72" s="211"/>
      <c r="F72" s="212"/>
      <c r="G72" s="213"/>
      <c r="H72" s="214"/>
      <c r="I72" s="206"/>
      <c r="J72" s="302"/>
    </row>
    <row r="73" spans="2:10" ht="25.5">
      <c r="B73" s="304"/>
      <c r="C73" s="229" t="s">
        <v>2106</v>
      </c>
      <c r="D73" s="273"/>
      <c r="E73" s="211"/>
      <c r="F73" s="212"/>
      <c r="G73" s="213"/>
      <c r="H73" s="214"/>
      <c r="I73" s="206"/>
      <c r="J73" s="302"/>
    </row>
    <row r="74" spans="2:10" ht="25.5">
      <c r="B74" s="304"/>
      <c r="C74" s="250" t="s">
        <v>1987</v>
      </c>
      <c r="D74" s="273"/>
      <c r="E74" s="202"/>
      <c r="F74" s="203"/>
      <c r="G74" s="204"/>
      <c r="H74" s="205"/>
      <c r="I74" s="206"/>
      <c r="J74" s="302"/>
    </row>
    <row r="75" spans="2:10" ht="12.75" customHeight="1">
      <c r="B75" s="304"/>
      <c r="C75" s="192" t="s">
        <v>1961</v>
      </c>
      <c r="D75" s="276"/>
      <c r="E75" s="206" t="s">
        <v>1423</v>
      </c>
      <c r="F75" s="206">
        <v>32</v>
      </c>
      <c r="G75" s="207"/>
      <c r="H75" s="208">
        <f>F75*G75</f>
        <v>0</v>
      </c>
      <c r="I75" s="206"/>
      <c r="J75" s="302"/>
    </row>
    <row r="76" spans="2:10" ht="42.75" customHeight="1">
      <c r="B76" s="233"/>
      <c r="C76" s="251"/>
      <c r="D76" s="221"/>
      <c r="E76" s="209"/>
      <c r="F76" s="209"/>
      <c r="G76" s="210"/>
      <c r="H76" s="210"/>
      <c r="I76" s="209"/>
      <c r="J76" s="275"/>
    </row>
    <row r="77" spans="2:10" ht="25.5">
      <c r="B77" s="303" t="s">
        <v>2151</v>
      </c>
      <c r="C77" s="247" t="s">
        <v>2140</v>
      </c>
      <c r="D77" s="272"/>
      <c r="E77" s="198"/>
      <c r="F77" s="199"/>
      <c r="G77" s="200"/>
      <c r="H77" s="201"/>
      <c r="I77" s="206"/>
      <c r="J77" s="302"/>
    </row>
    <row r="78" spans="2:10" ht="25.5">
      <c r="B78" s="304"/>
      <c r="C78" s="229" t="s">
        <v>2138</v>
      </c>
      <c r="D78" s="273"/>
      <c r="E78" s="211"/>
      <c r="F78" s="212"/>
      <c r="G78" s="213"/>
      <c r="H78" s="214"/>
      <c r="I78" s="206"/>
      <c r="J78" s="302"/>
    </row>
    <row r="79" spans="2:10" ht="26.25" customHeight="1">
      <c r="B79" s="304"/>
      <c r="C79" s="229" t="s">
        <v>2139</v>
      </c>
      <c r="D79" s="273"/>
      <c r="E79" s="211"/>
      <c r="F79" s="212"/>
      <c r="G79" s="213"/>
      <c r="H79" s="214"/>
      <c r="I79" s="206"/>
      <c r="J79" s="302"/>
    </row>
    <row r="80" spans="2:10" ht="39.75" customHeight="1">
      <c r="B80" s="304"/>
      <c r="C80" s="229" t="s">
        <v>2141</v>
      </c>
      <c r="D80" s="273"/>
      <c r="E80" s="211"/>
      <c r="F80" s="212"/>
      <c r="G80" s="213"/>
      <c r="H80" s="214"/>
      <c r="I80" s="206"/>
      <c r="J80" s="302"/>
    </row>
    <row r="81" spans="2:10" ht="53.25" customHeight="1">
      <c r="B81" s="304"/>
      <c r="C81" s="229" t="s">
        <v>2142</v>
      </c>
      <c r="D81" s="273"/>
      <c r="E81" s="211"/>
      <c r="F81" s="212"/>
      <c r="G81" s="213"/>
      <c r="H81" s="214"/>
      <c r="I81" s="206"/>
      <c r="J81" s="302"/>
    </row>
    <row r="82" spans="2:10">
      <c r="B82" s="304"/>
      <c r="C82" s="230" t="s">
        <v>2143</v>
      </c>
      <c r="D82" s="273"/>
      <c r="E82" s="211"/>
      <c r="F82" s="212"/>
      <c r="G82" s="213"/>
      <c r="H82" s="214"/>
      <c r="I82" s="206"/>
      <c r="J82" s="302"/>
    </row>
    <row r="83" spans="2:10" ht="25.5">
      <c r="B83" s="304"/>
      <c r="C83" s="250" t="s">
        <v>1987</v>
      </c>
      <c r="D83" s="273"/>
      <c r="E83" s="202"/>
      <c r="F83" s="203"/>
      <c r="G83" s="204"/>
      <c r="H83" s="205"/>
      <c r="I83" s="206"/>
      <c r="J83" s="302"/>
    </row>
    <row r="84" spans="2:10" ht="25.5">
      <c r="B84" s="304"/>
      <c r="C84" s="250" t="s">
        <v>2144</v>
      </c>
      <c r="D84" s="273"/>
      <c r="E84" s="202"/>
      <c r="F84" s="203"/>
      <c r="G84" s="204"/>
      <c r="H84" s="205"/>
      <c r="I84" s="206"/>
      <c r="J84" s="302"/>
    </row>
    <row r="85" spans="2:10" ht="12.75" customHeight="1">
      <c r="B85" s="304"/>
      <c r="C85" s="192" t="s">
        <v>1963</v>
      </c>
      <c r="D85" s="276"/>
      <c r="E85" s="206" t="s">
        <v>727</v>
      </c>
      <c r="F85" s="206">
        <v>1</v>
      </c>
      <c r="G85" s="207"/>
      <c r="H85" s="208">
        <f>F85*G85</f>
        <v>0</v>
      </c>
      <c r="I85" s="206"/>
      <c r="J85" s="302"/>
    </row>
    <row r="86" spans="2:10" ht="42.75" customHeight="1">
      <c r="B86" s="258"/>
      <c r="C86" s="260"/>
      <c r="D86" s="277"/>
      <c r="E86" s="261"/>
      <c r="F86" s="262"/>
      <c r="G86" s="287"/>
      <c r="H86" s="263"/>
      <c r="I86" s="206"/>
      <c r="J86" s="278"/>
    </row>
    <row r="87" spans="2:10">
      <c r="B87" s="303" t="s">
        <v>2152</v>
      </c>
      <c r="C87" s="247" t="s">
        <v>1965</v>
      </c>
      <c r="D87" s="272"/>
      <c r="E87" s="198"/>
      <c r="F87" s="199"/>
      <c r="G87" s="200"/>
      <c r="H87" s="201"/>
      <c r="I87" s="206"/>
      <c r="J87" s="302"/>
    </row>
    <row r="88" spans="2:10" ht="25.5">
      <c r="B88" s="304"/>
      <c r="C88" s="229" t="s">
        <v>2104</v>
      </c>
      <c r="D88" s="273"/>
      <c r="E88" s="211"/>
      <c r="F88" s="212"/>
      <c r="G88" s="213"/>
      <c r="H88" s="214"/>
      <c r="I88" s="206"/>
      <c r="J88" s="302"/>
    </row>
    <row r="89" spans="2:10" ht="53.25" customHeight="1">
      <c r="B89" s="304"/>
      <c r="C89" s="229" t="s">
        <v>1984</v>
      </c>
      <c r="D89" s="273"/>
      <c r="E89" s="211"/>
      <c r="F89" s="212"/>
      <c r="G89" s="213"/>
      <c r="H89" s="214"/>
      <c r="I89" s="206"/>
      <c r="J89" s="302"/>
    </row>
    <row r="90" spans="2:10" ht="25.5">
      <c r="B90" s="304"/>
      <c r="C90" s="230" t="s">
        <v>1987</v>
      </c>
      <c r="D90" s="273"/>
      <c r="E90" s="211"/>
      <c r="F90" s="212"/>
      <c r="G90" s="213"/>
      <c r="H90" s="214"/>
      <c r="I90" s="206"/>
      <c r="J90" s="302"/>
    </row>
    <row r="91" spans="2:10" ht="25.5">
      <c r="B91" s="304"/>
      <c r="C91" s="250" t="s">
        <v>2020</v>
      </c>
      <c r="D91" s="273"/>
      <c r="E91" s="202"/>
      <c r="F91" s="203"/>
      <c r="G91" s="204"/>
      <c r="H91" s="205"/>
      <c r="I91" s="206"/>
      <c r="J91" s="302"/>
    </row>
    <row r="92" spans="2:10" ht="12.75" customHeight="1">
      <c r="B92" s="304"/>
      <c r="C92" s="192" t="s">
        <v>1961</v>
      </c>
      <c r="D92" s="276"/>
      <c r="E92" s="206" t="s">
        <v>1423</v>
      </c>
      <c r="F92" s="206">
        <v>6</v>
      </c>
      <c r="G92" s="207"/>
      <c r="H92" s="208">
        <f>F92*G92</f>
        <v>0</v>
      </c>
      <c r="I92" s="206"/>
      <c r="J92" s="302"/>
    </row>
    <row r="93" spans="2:10" ht="42.75" customHeight="1">
      <c r="B93" s="233"/>
      <c r="C93" s="251"/>
      <c r="D93" s="221"/>
      <c r="E93" s="209"/>
      <c r="F93" s="209"/>
      <c r="G93" s="210"/>
      <c r="H93" s="210"/>
      <c r="I93" s="209"/>
      <c r="J93" s="275"/>
    </row>
    <row r="94" spans="2:10">
      <c r="B94" s="303" t="s">
        <v>2153</v>
      </c>
      <c r="C94" s="247" t="s">
        <v>2076</v>
      </c>
      <c r="D94" s="272"/>
      <c r="E94" s="198"/>
      <c r="F94" s="199"/>
      <c r="G94" s="200"/>
      <c r="H94" s="201"/>
      <c r="I94" s="206"/>
      <c r="J94" s="302"/>
    </row>
    <row r="95" spans="2:10" ht="38.25">
      <c r="B95" s="304"/>
      <c r="C95" s="230" t="s">
        <v>1989</v>
      </c>
      <c r="D95" s="273"/>
      <c r="E95" s="211"/>
      <c r="F95" s="212"/>
      <c r="G95" s="213"/>
      <c r="H95" s="214"/>
      <c r="I95" s="206"/>
      <c r="J95" s="302"/>
    </row>
    <row r="96" spans="2:10">
      <c r="B96" s="304"/>
      <c r="C96" s="230" t="s">
        <v>2075</v>
      </c>
      <c r="D96" s="273"/>
      <c r="E96" s="211"/>
      <c r="F96" s="212"/>
      <c r="G96" s="213"/>
      <c r="H96" s="214"/>
      <c r="I96" s="206"/>
      <c r="J96" s="302"/>
    </row>
    <row r="97" spans="2:10" ht="27" customHeight="1">
      <c r="B97" s="304"/>
      <c r="C97" s="230" t="s">
        <v>2070</v>
      </c>
      <c r="D97" s="273"/>
      <c r="E97" s="211"/>
      <c r="F97" s="212"/>
      <c r="G97" s="213"/>
      <c r="H97" s="214"/>
      <c r="I97" s="206"/>
      <c r="J97" s="302"/>
    </row>
    <row r="98" spans="2:10" ht="25.5">
      <c r="B98" s="304"/>
      <c r="C98" s="230" t="s">
        <v>2088</v>
      </c>
      <c r="D98" s="273"/>
      <c r="E98" s="211"/>
      <c r="F98" s="212"/>
      <c r="G98" s="213"/>
      <c r="H98" s="214"/>
      <c r="I98" s="206"/>
      <c r="J98" s="302"/>
    </row>
    <row r="99" spans="2:10" ht="38.25">
      <c r="B99" s="304"/>
      <c r="C99" s="230" t="s">
        <v>2077</v>
      </c>
      <c r="D99" s="273"/>
      <c r="E99" s="211"/>
      <c r="F99" s="212"/>
      <c r="G99" s="213"/>
      <c r="H99" s="214"/>
      <c r="I99" s="206"/>
      <c r="J99" s="302"/>
    </row>
    <row r="100" spans="2:10" ht="76.5">
      <c r="B100" s="304"/>
      <c r="C100" s="230" t="s">
        <v>2073</v>
      </c>
      <c r="D100" s="273"/>
      <c r="E100" s="211"/>
      <c r="F100" s="212"/>
      <c r="G100" s="213"/>
      <c r="H100" s="214"/>
      <c r="I100" s="206"/>
      <c r="J100" s="302"/>
    </row>
    <row r="101" spans="2:10" ht="38.25">
      <c r="B101" s="304"/>
      <c r="C101" s="230" t="s">
        <v>2074</v>
      </c>
      <c r="D101" s="273"/>
      <c r="E101" s="211"/>
      <c r="F101" s="212"/>
      <c r="G101" s="213"/>
      <c r="H101" s="214"/>
      <c r="I101" s="206"/>
      <c r="J101" s="302"/>
    </row>
    <row r="102" spans="2:10" ht="76.5">
      <c r="B102" s="304"/>
      <c r="C102" s="230" t="s">
        <v>2072</v>
      </c>
      <c r="D102" s="273"/>
      <c r="E102" s="211"/>
      <c r="F102" s="212"/>
      <c r="G102" s="213"/>
      <c r="H102" s="214"/>
      <c r="I102" s="206"/>
      <c r="J102" s="302"/>
    </row>
    <row r="103" spans="2:10" ht="18" customHeight="1">
      <c r="B103" s="304"/>
      <c r="C103" s="230" t="s">
        <v>2056</v>
      </c>
      <c r="D103" s="273"/>
      <c r="E103" s="211"/>
      <c r="F103" s="212"/>
      <c r="G103" s="213"/>
      <c r="H103" s="214"/>
      <c r="I103" s="206"/>
      <c r="J103" s="302"/>
    </row>
    <row r="104" spans="2:10" ht="25.5">
      <c r="B104" s="304"/>
      <c r="C104" s="230" t="s">
        <v>2071</v>
      </c>
      <c r="D104" s="273"/>
      <c r="E104" s="211"/>
      <c r="F104" s="212"/>
      <c r="G104" s="213"/>
      <c r="H104" s="214"/>
      <c r="I104" s="206"/>
      <c r="J104" s="302"/>
    </row>
    <row r="105" spans="2:10" ht="25.5">
      <c r="B105" s="304"/>
      <c r="C105" s="230" t="s">
        <v>2057</v>
      </c>
      <c r="D105" s="273"/>
      <c r="E105" s="211"/>
      <c r="F105" s="212"/>
      <c r="G105" s="213"/>
      <c r="H105" s="214"/>
      <c r="I105" s="206"/>
      <c r="J105" s="302"/>
    </row>
    <row r="106" spans="2:10" ht="42" customHeight="1">
      <c r="B106" s="304"/>
      <c r="C106" s="230" t="s">
        <v>2087</v>
      </c>
      <c r="D106" s="273"/>
      <c r="E106" s="211"/>
      <c r="F106" s="212"/>
      <c r="G106" s="213"/>
      <c r="H106" s="214"/>
      <c r="I106" s="206"/>
      <c r="J106" s="302"/>
    </row>
    <row r="107" spans="2:10" ht="51">
      <c r="B107" s="304"/>
      <c r="C107" s="230" t="s">
        <v>2054</v>
      </c>
      <c r="D107" s="273"/>
      <c r="E107" s="211"/>
      <c r="F107" s="212"/>
      <c r="G107" s="213"/>
      <c r="H107" s="214"/>
      <c r="I107" s="206"/>
      <c r="J107" s="302"/>
    </row>
    <row r="108" spans="2:10" ht="25.5">
      <c r="B108" s="304"/>
      <c r="C108" s="230" t="s">
        <v>2145</v>
      </c>
      <c r="D108" s="273"/>
      <c r="E108" s="211"/>
      <c r="F108" s="212"/>
      <c r="G108" s="213"/>
      <c r="H108" s="214"/>
      <c r="I108" s="206"/>
      <c r="J108" s="302"/>
    </row>
    <row r="109" spans="2:10" ht="25.5">
      <c r="B109" s="304"/>
      <c r="C109" s="250" t="s">
        <v>1987</v>
      </c>
      <c r="D109" s="273"/>
      <c r="E109" s="202"/>
      <c r="F109" s="203"/>
      <c r="G109" s="204"/>
      <c r="H109" s="205"/>
      <c r="I109" s="206"/>
      <c r="J109" s="302"/>
    </row>
    <row r="110" spans="2:10" ht="12.75" customHeight="1">
      <c r="B110" s="304"/>
      <c r="C110" s="190" t="s">
        <v>1960</v>
      </c>
      <c r="D110" s="276"/>
      <c r="E110" s="206" t="s">
        <v>1423</v>
      </c>
      <c r="F110" s="206">
        <v>100</v>
      </c>
      <c r="G110" s="207"/>
      <c r="H110" s="208">
        <f>F110*G110</f>
        <v>0</v>
      </c>
      <c r="I110" s="206"/>
      <c r="J110" s="302"/>
    </row>
    <row r="111" spans="2:10" ht="42.75" customHeight="1">
      <c r="B111" s="233"/>
      <c r="C111" s="251"/>
      <c r="D111" s="221"/>
      <c r="E111" s="209"/>
      <c r="F111" s="209"/>
      <c r="G111" s="210"/>
      <c r="H111" s="210"/>
      <c r="I111" s="209"/>
      <c r="J111" s="275"/>
    </row>
    <row r="112" spans="2:10" s="268" customFormat="1" ht="25.5">
      <c r="B112" s="313" t="s">
        <v>2154</v>
      </c>
      <c r="C112" s="247" t="s">
        <v>2045</v>
      </c>
      <c r="D112" s="272"/>
      <c r="E112" s="236"/>
      <c r="F112" s="237"/>
      <c r="G112" s="238"/>
      <c r="H112" s="239"/>
      <c r="I112" s="227"/>
      <c r="J112" s="310"/>
    </row>
    <row r="113" spans="2:10" s="268" customFormat="1" ht="25.5">
      <c r="B113" s="314"/>
      <c r="C113" s="230" t="s">
        <v>1988</v>
      </c>
      <c r="D113" s="273"/>
      <c r="E113" s="240"/>
      <c r="F113" s="241"/>
      <c r="G113" s="242"/>
      <c r="H113" s="243"/>
      <c r="I113" s="227"/>
      <c r="J113" s="310"/>
    </row>
    <row r="114" spans="2:10" s="268" customFormat="1">
      <c r="B114" s="314"/>
      <c r="C114" s="250" t="s">
        <v>1985</v>
      </c>
      <c r="D114" s="273"/>
      <c r="E114" s="252"/>
      <c r="F114" s="253"/>
      <c r="G114" s="254"/>
      <c r="H114" s="255"/>
      <c r="I114" s="227"/>
      <c r="J114" s="310"/>
    </row>
    <row r="115" spans="2:10" s="268" customFormat="1" ht="12.75" customHeight="1">
      <c r="B115" s="314"/>
      <c r="C115" s="190" t="s">
        <v>1986</v>
      </c>
      <c r="D115" s="276"/>
      <c r="E115" s="227" t="s">
        <v>292</v>
      </c>
      <c r="F115" s="227">
        <v>4</v>
      </c>
      <c r="G115" s="207"/>
      <c r="H115" s="244">
        <f>F115*G115</f>
        <v>0</v>
      </c>
      <c r="I115" s="227"/>
      <c r="J115" s="310"/>
    </row>
    <row r="116" spans="2:10" ht="42.75" customHeight="1">
      <c r="B116" s="233"/>
      <c r="C116" s="251"/>
      <c r="D116" s="221"/>
      <c r="E116" s="209"/>
      <c r="F116" s="209"/>
      <c r="G116" s="210"/>
      <c r="H116" s="210"/>
      <c r="I116" s="209"/>
      <c r="J116" s="275"/>
    </row>
    <row r="117" spans="2:10">
      <c r="B117" s="303" t="s">
        <v>2155</v>
      </c>
      <c r="C117" s="247" t="s">
        <v>2079</v>
      </c>
      <c r="D117" s="272"/>
      <c r="E117" s="198"/>
      <c r="F117" s="199"/>
      <c r="G117" s="200"/>
      <c r="H117" s="201"/>
      <c r="I117" s="206"/>
      <c r="J117" s="302"/>
    </row>
    <row r="118" spans="2:10">
      <c r="B118" s="304"/>
      <c r="C118" s="229" t="s">
        <v>2041</v>
      </c>
      <c r="D118" s="273"/>
      <c r="E118" s="211"/>
      <c r="F118" s="212"/>
      <c r="G118" s="213"/>
      <c r="H118" s="214"/>
      <c r="I118" s="206"/>
      <c r="J118" s="302"/>
    </row>
    <row r="119" spans="2:10">
      <c r="B119" s="304"/>
      <c r="C119" s="230" t="s">
        <v>2078</v>
      </c>
      <c r="D119" s="273"/>
      <c r="E119" s="211"/>
      <c r="F119" s="212"/>
      <c r="G119" s="213"/>
      <c r="H119" s="214"/>
      <c r="I119" s="206"/>
      <c r="J119" s="302"/>
    </row>
    <row r="120" spans="2:10">
      <c r="B120" s="304"/>
      <c r="C120" s="230" t="s">
        <v>2089</v>
      </c>
      <c r="D120" s="273"/>
      <c r="E120" s="211"/>
      <c r="F120" s="212"/>
      <c r="G120" s="213"/>
      <c r="H120" s="214"/>
      <c r="I120" s="206"/>
      <c r="J120" s="302"/>
    </row>
    <row r="121" spans="2:10" ht="131.25" customHeight="1">
      <c r="B121" s="304"/>
      <c r="C121" s="230" t="s">
        <v>2091</v>
      </c>
      <c r="D121" s="273"/>
      <c r="E121" s="211"/>
      <c r="F121" s="212"/>
      <c r="G121" s="213"/>
      <c r="H121" s="214"/>
      <c r="I121" s="206"/>
      <c r="J121" s="302"/>
    </row>
    <row r="122" spans="2:10" ht="63.75">
      <c r="B122" s="304"/>
      <c r="C122" s="230" t="s">
        <v>2090</v>
      </c>
      <c r="D122" s="273"/>
      <c r="E122" s="211"/>
      <c r="F122" s="212"/>
      <c r="G122" s="213"/>
      <c r="H122" s="214"/>
      <c r="I122" s="206"/>
      <c r="J122" s="302"/>
    </row>
    <row r="123" spans="2:10" ht="25.5">
      <c r="B123" s="304"/>
      <c r="C123" s="248" t="s">
        <v>2040</v>
      </c>
      <c r="D123" s="273"/>
      <c r="E123" s="202"/>
      <c r="F123" s="203"/>
      <c r="G123" s="204"/>
      <c r="H123" s="205"/>
      <c r="I123" s="206"/>
      <c r="J123" s="302"/>
    </row>
    <row r="124" spans="2:10" ht="12.75" customHeight="1">
      <c r="B124" s="304"/>
      <c r="C124" s="190" t="s">
        <v>2042</v>
      </c>
      <c r="D124" s="276"/>
      <c r="E124" s="206" t="s">
        <v>1423</v>
      </c>
      <c r="F124" s="206">
        <v>45</v>
      </c>
      <c r="G124" s="207"/>
      <c r="H124" s="208">
        <f>F124*G124</f>
        <v>0</v>
      </c>
      <c r="I124" s="206"/>
      <c r="J124" s="302"/>
    </row>
    <row r="125" spans="2:10" ht="12.75" customHeight="1">
      <c r="B125" s="304"/>
      <c r="C125" s="190" t="s">
        <v>2043</v>
      </c>
      <c r="D125" s="276"/>
      <c r="E125" s="206" t="s">
        <v>1423</v>
      </c>
      <c r="F125" s="206">
        <v>50</v>
      </c>
      <c r="G125" s="207"/>
      <c r="H125" s="208">
        <f>F125*G125</f>
        <v>0</v>
      </c>
      <c r="I125" s="206"/>
      <c r="J125" s="302"/>
    </row>
    <row r="126" spans="2:10" ht="12.75" customHeight="1">
      <c r="B126" s="304"/>
      <c r="C126" s="190" t="s">
        <v>2044</v>
      </c>
      <c r="D126" s="276"/>
      <c r="E126" s="206" t="s">
        <v>1423</v>
      </c>
      <c r="F126" s="206">
        <v>100</v>
      </c>
      <c r="G126" s="207"/>
      <c r="H126" s="208">
        <f>F126*G126</f>
        <v>0</v>
      </c>
      <c r="I126" s="206"/>
      <c r="J126" s="302"/>
    </row>
    <row r="127" spans="2:10" ht="42.75" customHeight="1">
      <c r="B127" s="233"/>
      <c r="C127" s="251"/>
      <c r="D127" s="221"/>
      <c r="E127" s="209"/>
      <c r="F127" s="209"/>
      <c r="G127" s="210"/>
      <c r="H127" s="210"/>
      <c r="I127" s="209"/>
      <c r="J127" s="275"/>
    </row>
    <row r="128" spans="2:10" ht="30.75" customHeight="1">
      <c r="B128" s="303" t="s">
        <v>2156</v>
      </c>
      <c r="C128" s="280" t="s">
        <v>2116</v>
      </c>
      <c r="D128" s="272"/>
      <c r="E128" s="198"/>
      <c r="F128" s="199"/>
      <c r="G128" s="200"/>
      <c r="H128" s="201"/>
      <c r="I128" s="206"/>
      <c r="J128" s="308"/>
    </row>
    <row r="129" spans="2:10" ht="27.75" customHeight="1">
      <c r="B129" s="303"/>
      <c r="C129" s="281" t="s">
        <v>2119</v>
      </c>
      <c r="D129" s="273"/>
      <c r="E129" s="211"/>
      <c r="F129" s="212"/>
      <c r="G129" s="213"/>
      <c r="H129" s="214"/>
      <c r="I129" s="206"/>
      <c r="J129" s="308"/>
    </row>
    <row r="130" spans="2:10" ht="76.5">
      <c r="B130" s="303"/>
      <c r="C130" s="281" t="s">
        <v>2122</v>
      </c>
      <c r="D130" s="273"/>
      <c r="E130" s="211"/>
      <c r="F130" s="212"/>
      <c r="G130" s="213"/>
      <c r="H130" s="214"/>
      <c r="I130" s="206"/>
      <c r="J130" s="308"/>
    </row>
    <row r="131" spans="2:10" ht="38.25">
      <c r="B131" s="303"/>
      <c r="C131" s="281" t="s">
        <v>2060</v>
      </c>
      <c r="D131" s="273"/>
      <c r="E131" s="211"/>
      <c r="F131" s="212"/>
      <c r="G131" s="213"/>
      <c r="H131" s="214"/>
      <c r="I131" s="206"/>
      <c r="J131" s="308"/>
    </row>
    <row r="132" spans="2:10" ht="0.75" customHeight="1">
      <c r="B132" s="303"/>
      <c r="C132" s="281"/>
      <c r="D132" s="273"/>
      <c r="E132" s="211"/>
      <c r="F132" s="212"/>
      <c r="G132" s="213"/>
      <c r="H132" s="214"/>
      <c r="I132" s="206"/>
      <c r="J132" s="308"/>
    </row>
    <row r="133" spans="2:10" ht="36.75" customHeight="1">
      <c r="B133" s="303"/>
      <c r="C133" s="281" t="s">
        <v>2117</v>
      </c>
      <c r="D133" s="273"/>
      <c r="E133" s="211"/>
      <c r="F133" s="212"/>
      <c r="G133" s="213"/>
      <c r="H133" s="214"/>
      <c r="I133" s="206"/>
      <c r="J133" s="308"/>
    </row>
    <row r="134" spans="2:10">
      <c r="B134" s="303"/>
      <c r="C134" s="281"/>
      <c r="D134" s="273"/>
      <c r="E134" s="211"/>
      <c r="F134" s="212"/>
      <c r="G134" s="213"/>
      <c r="H134" s="214"/>
      <c r="I134" s="206"/>
      <c r="J134" s="308"/>
    </row>
    <row r="135" spans="2:10" ht="46.5" customHeight="1">
      <c r="B135" s="303"/>
      <c r="C135" s="282" t="s">
        <v>2118</v>
      </c>
      <c r="D135" s="273"/>
      <c r="E135" s="211"/>
      <c r="F135" s="212"/>
      <c r="G135" s="213"/>
      <c r="H135" s="214"/>
      <c r="I135" s="206"/>
      <c r="J135" s="308"/>
    </row>
    <row r="136" spans="2:10">
      <c r="B136" s="303"/>
      <c r="C136" s="282"/>
      <c r="D136" s="273"/>
      <c r="E136" s="211"/>
      <c r="F136" s="212"/>
      <c r="G136" s="213"/>
      <c r="H136" s="214"/>
      <c r="I136" s="206"/>
      <c r="J136" s="308"/>
    </row>
    <row r="137" spans="2:10" ht="51">
      <c r="B137" s="303"/>
      <c r="C137" s="282" t="s">
        <v>2080</v>
      </c>
      <c r="D137" s="273"/>
      <c r="E137" s="211"/>
      <c r="F137" s="212"/>
      <c r="G137" s="213"/>
      <c r="H137" s="214"/>
      <c r="I137" s="206"/>
      <c r="J137" s="308"/>
    </row>
    <row r="138" spans="2:10">
      <c r="B138" s="303"/>
      <c r="C138" s="282"/>
      <c r="D138" s="273"/>
      <c r="E138" s="211"/>
      <c r="F138" s="212"/>
      <c r="G138" s="213"/>
      <c r="H138" s="214"/>
      <c r="I138" s="206"/>
      <c r="J138" s="308"/>
    </row>
    <row r="139" spans="2:10" ht="38.25">
      <c r="B139" s="303"/>
      <c r="C139" s="281" t="s">
        <v>2120</v>
      </c>
      <c r="D139" s="273"/>
      <c r="E139" s="211"/>
      <c r="F139" s="212"/>
      <c r="G139" s="213"/>
      <c r="H139" s="214"/>
      <c r="I139" s="206"/>
      <c r="J139" s="308"/>
    </row>
    <row r="140" spans="2:10">
      <c r="B140" s="303"/>
      <c r="C140" s="281"/>
      <c r="D140" s="273"/>
      <c r="E140" s="211"/>
      <c r="F140" s="212"/>
      <c r="G140" s="213"/>
      <c r="H140" s="214"/>
      <c r="I140" s="206"/>
      <c r="J140" s="308"/>
    </row>
    <row r="141" spans="2:10" ht="38.25">
      <c r="B141" s="303"/>
      <c r="C141" s="281" t="s">
        <v>2121</v>
      </c>
      <c r="D141" s="273"/>
      <c r="E141" s="211"/>
      <c r="F141" s="212"/>
      <c r="G141" s="213"/>
      <c r="H141" s="214"/>
      <c r="I141" s="206"/>
      <c r="J141" s="308"/>
    </row>
    <row r="142" spans="2:10">
      <c r="B142" s="303"/>
      <c r="C142" s="281"/>
      <c r="D142" s="273"/>
      <c r="E142" s="211"/>
      <c r="F142" s="212"/>
      <c r="G142" s="213"/>
      <c r="H142" s="214"/>
      <c r="I142" s="206"/>
      <c r="J142" s="308"/>
    </row>
    <row r="143" spans="2:10" ht="25.5">
      <c r="B143" s="303"/>
      <c r="C143" s="281" t="s">
        <v>2061</v>
      </c>
      <c r="D143" s="273"/>
      <c r="E143" s="211"/>
      <c r="F143" s="212"/>
      <c r="G143" s="213"/>
      <c r="H143" s="214"/>
      <c r="I143" s="206"/>
      <c r="J143" s="308"/>
    </row>
    <row r="144" spans="2:10">
      <c r="B144" s="303"/>
      <c r="C144" s="281"/>
      <c r="D144" s="273"/>
      <c r="E144" s="211"/>
      <c r="F144" s="212"/>
      <c r="G144" s="213"/>
      <c r="H144" s="214"/>
      <c r="I144" s="206"/>
      <c r="J144" s="308"/>
    </row>
    <row r="145" spans="2:10" ht="38.25">
      <c r="B145" s="303"/>
      <c r="C145" s="281" t="s">
        <v>2062</v>
      </c>
      <c r="D145" s="273"/>
      <c r="E145" s="211"/>
      <c r="F145" s="212"/>
      <c r="G145" s="213"/>
      <c r="H145" s="214"/>
      <c r="I145" s="206"/>
      <c r="J145" s="308"/>
    </row>
    <row r="146" spans="2:10">
      <c r="B146" s="303"/>
      <c r="C146" s="281"/>
      <c r="D146" s="273"/>
      <c r="E146" s="211"/>
      <c r="F146" s="212"/>
      <c r="G146" s="213"/>
      <c r="H146" s="214"/>
      <c r="I146" s="206"/>
      <c r="J146" s="308"/>
    </row>
    <row r="147" spans="2:10" ht="25.5">
      <c r="B147" s="303"/>
      <c r="C147" s="281" t="s">
        <v>2063</v>
      </c>
      <c r="D147" s="273"/>
      <c r="E147" s="211"/>
      <c r="F147" s="212"/>
      <c r="G147" s="213"/>
      <c r="H147" s="214"/>
      <c r="I147" s="206"/>
      <c r="J147" s="308"/>
    </row>
    <row r="148" spans="2:10" ht="25.5">
      <c r="B148" s="303"/>
      <c r="C148" s="281" t="s">
        <v>2081</v>
      </c>
      <c r="D148" s="273"/>
      <c r="E148" s="211"/>
      <c r="F148" s="212"/>
      <c r="G148" s="213"/>
      <c r="H148" s="214"/>
      <c r="I148" s="206"/>
      <c r="J148" s="308"/>
    </row>
    <row r="149" spans="2:10" ht="25.5">
      <c r="B149" s="304"/>
      <c r="C149" s="250" t="s">
        <v>2040</v>
      </c>
      <c r="D149" s="273"/>
      <c r="E149" s="202"/>
      <c r="F149" s="203"/>
      <c r="G149" s="204"/>
      <c r="H149" s="205"/>
      <c r="I149" s="206"/>
      <c r="J149" s="308"/>
    </row>
    <row r="150" spans="2:10" ht="12.75" customHeight="1">
      <c r="B150" s="304"/>
      <c r="C150" s="190" t="s">
        <v>2058</v>
      </c>
      <c r="D150" s="276"/>
      <c r="E150" s="206" t="s">
        <v>1423</v>
      </c>
      <c r="F150" s="206">
        <v>150</v>
      </c>
      <c r="G150" s="207"/>
      <c r="H150" s="208">
        <f>F150*G150</f>
        <v>0</v>
      </c>
      <c r="I150" s="206"/>
      <c r="J150" s="308"/>
    </row>
    <row r="151" spans="2:10" ht="12.75" customHeight="1">
      <c r="B151" s="304"/>
      <c r="C151" s="190" t="s">
        <v>2059</v>
      </c>
      <c r="D151" s="276"/>
      <c r="E151" s="206" t="s">
        <v>1423</v>
      </c>
      <c r="F151" s="206">
        <v>80</v>
      </c>
      <c r="G151" s="207"/>
      <c r="H151" s="208">
        <f>F151*G151</f>
        <v>0</v>
      </c>
      <c r="I151" s="206"/>
      <c r="J151" s="309"/>
    </row>
    <row r="152" spans="2:10" ht="12.75" customHeight="1">
      <c r="B152" s="233"/>
      <c r="C152" s="251"/>
      <c r="D152" s="221"/>
      <c r="E152" s="209"/>
      <c r="F152" s="209"/>
      <c r="G152" s="215"/>
      <c r="H152" s="210"/>
      <c r="I152" s="209"/>
      <c r="J152" s="275"/>
    </row>
    <row r="153" spans="2:10" ht="42.75" customHeight="1">
      <c r="B153" s="233"/>
      <c r="C153" s="251"/>
      <c r="D153" s="221"/>
      <c r="E153" s="209"/>
      <c r="F153" s="209"/>
      <c r="G153" s="210"/>
      <c r="H153" s="210"/>
      <c r="I153" s="209"/>
      <c r="J153" s="275"/>
    </row>
    <row r="154" spans="2:10">
      <c r="B154" s="303" t="s">
        <v>2157</v>
      </c>
      <c r="C154" s="247" t="s">
        <v>2123</v>
      </c>
      <c r="D154" s="272"/>
      <c r="E154" s="198"/>
      <c r="F154" s="199"/>
      <c r="G154" s="200"/>
      <c r="H154" s="201"/>
      <c r="I154" s="206"/>
      <c r="J154" s="302"/>
    </row>
    <row r="155" spans="2:10" ht="25.5">
      <c r="B155" s="303"/>
      <c r="C155" s="230" t="s">
        <v>2124</v>
      </c>
      <c r="D155" s="273"/>
      <c r="E155" s="211"/>
      <c r="F155" s="212"/>
      <c r="G155" s="213"/>
      <c r="H155" s="214"/>
      <c r="I155" s="206"/>
      <c r="J155" s="302"/>
    </row>
    <row r="156" spans="2:10">
      <c r="B156" s="303"/>
      <c r="C156" s="230" t="s">
        <v>2125</v>
      </c>
      <c r="D156" s="273"/>
      <c r="E156" s="211"/>
      <c r="F156" s="212"/>
      <c r="G156" s="213"/>
      <c r="H156" s="214"/>
      <c r="I156" s="206"/>
      <c r="J156" s="302"/>
    </row>
    <row r="157" spans="2:10">
      <c r="B157" s="303"/>
      <c r="C157" s="230" t="s">
        <v>2126</v>
      </c>
      <c r="D157" s="273"/>
      <c r="E157" s="211"/>
      <c r="F157" s="212"/>
      <c r="G157" s="213"/>
      <c r="H157" s="214"/>
      <c r="I157" s="206"/>
      <c r="J157" s="302"/>
    </row>
    <row r="158" spans="2:10" ht="51">
      <c r="B158" s="303"/>
      <c r="C158" s="230" t="s">
        <v>2107</v>
      </c>
      <c r="D158" s="273"/>
      <c r="E158" s="211"/>
      <c r="F158" s="212"/>
      <c r="G158" s="213"/>
      <c r="H158" s="214"/>
      <c r="I158" s="206"/>
      <c r="J158" s="302"/>
    </row>
    <row r="159" spans="2:10" ht="38.25">
      <c r="B159" s="304"/>
      <c r="C159" s="250" t="s">
        <v>2002</v>
      </c>
      <c r="D159" s="273"/>
      <c r="E159" s="202"/>
      <c r="F159" s="203"/>
      <c r="G159" s="204"/>
      <c r="H159" s="205"/>
      <c r="I159" s="206"/>
      <c r="J159" s="302"/>
    </row>
    <row r="160" spans="2:10" ht="12.75" customHeight="1">
      <c r="B160" s="304"/>
      <c r="C160" s="190" t="s">
        <v>2127</v>
      </c>
      <c r="D160" s="274"/>
      <c r="E160" s="206" t="s">
        <v>1423</v>
      </c>
      <c r="F160" s="206">
        <v>24</v>
      </c>
      <c r="G160" s="207"/>
      <c r="H160" s="208">
        <f>F160*G160</f>
        <v>0</v>
      </c>
      <c r="I160" s="206"/>
      <c r="J160" s="302"/>
    </row>
    <row r="161" spans="2:10" ht="42.75" customHeight="1">
      <c r="B161" s="233"/>
      <c r="C161" s="251"/>
      <c r="D161" s="221"/>
      <c r="E161" s="209"/>
      <c r="F161" s="209"/>
      <c r="G161" s="210"/>
      <c r="H161" s="210"/>
      <c r="I161" s="209"/>
      <c r="J161" s="275"/>
    </row>
    <row r="162" spans="2:10">
      <c r="B162" s="303" t="s">
        <v>2158</v>
      </c>
      <c r="C162" s="247" t="s">
        <v>2128</v>
      </c>
      <c r="D162" s="272"/>
      <c r="E162" s="198"/>
      <c r="F162" s="199"/>
      <c r="G162" s="200"/>
      <c r="H162" s="201"/>
      <c r="I162" s="206"/>
      <c r="J162" s="302"/>
    </row>
    <row r="163" spans="2:10" ht="25.5">
      <c r="B163" s="303"/>
      <c r="C163" s="230" t="s">
        <v>1998</v>
      </c>
      <c r="D163" s="273"/>
      <c r="E163" s="211"/>
      <c r="F163" s="212"/>
      <c r="G163" s="213"/>
      <c r="H163" s="214"/>
      <c r="I163" s="206"/>
      <c r="J163" s="302"/>
    </row>
    <row r="164" spans="2:10" ht="38.25">
      <c r="B164" s="303"/>
      <c r="C164" s="230" t="s">
        <v>1999</v>
      </c>
      <c r="D164" s="273"/>
      <c r="E164" s="211"/>
      <c r="F164" s="212"/>
      <c r="G164" s="213"/>
      <c r="H164" s="214"/>
      <c r="I164" s="206"/>
      <c r="J164" s="302"/>
    </row>
    <row r="165" spans="2:10" ht="39.75" customHeight="1">
      <c r="B165" s="304"/>
      <c r="C165" s="229" t="s">
        <v>2108</v>
      </c>
      <c r="D165" s="273"/>
      <c r="E165" s="211"/>
      <c r="F165" s="212"/>
      <c r="G165" s="213"/>
      <c r="H165" s="214"/>
      <c r="I165" s="206"/>
      <c r="J165" s="302"/>
    </row>
    <row r="166" spans="2:10" ht="29.25" customHeight="1">
      <c r="B166" s="304"/>
      <c r="C166" s="229" t="s">
        <v>2000</v>
      </c>
      <c r="D166" s="273"/>
      <c r="E166" s="211"/>
      <c r="F166" s="212"/>
      <c r="G166" s="213"/>
      <c r="H166" s="214"/>
      <c r="I166" s="206"/>
      <c r="J166" s="302"/>
    </row>
    <row r="167" spans="2:10" ht="25.5">
      <c r="B167" s="304"/>
      <c r="C167" s="229" t="s">
        <v>2010</v>
      </c>
      <c r="D167" s="273"/>
      <c r="E167" s="211"/>
      <c r="F167" s="212"/>
      <c r="G167" s="213"/>
      <c r="H167" s="214"/>
      <c r="I167" s="206"/>
      <c r="J167" s="302"/>
    </row>
    <row r="168" spans="2:10" ht="30" customHeight="1">
      <c r="B168" s="304"/>
      <c r="C168" s="229" t="s">
        <v>2001</v>
      </c>
      <c r="D168" s="273"/>
      <c r="E168" s="211"/>
      <c r="F168" s="212"/>
      <c r="G168" s="213"/>
      <c r="H168" s="214"/>
      <c r="I168" s="206"/>
      <c r="J168" s="302"/>
    </row>
    <row r="169" spans="2:10" ht="38.25">
      <c r="B169" s="304"/>
      <c r="C169" s="248" t="s">
        <v>2055</v>
      </c>
      <c r="D169" s="273"/>
      <c r="E169" s="202"/>
      <c r="F169" s="203"/>
      <c r="G169" s="204"/>
      <c r="H169" s="205"/>
      <c r="I169" s="206"/>
      <c r="J169" s="302"/>
    </row>
    <row r="170" spans="2:10" ht="12.75" customHeight="1">
      <c r="B170" s="304"/>
      <c r="C170" s="192" t="s">
        <v>1947</v>
      </c>
      <c r="D170" s="274"/>
      <c r="E170" s="206" t="s">
        <v>1964</v>
      </c>
      <c r="F170" s="206">
        <v>2</v>
      </c>
      <c r="G170" s="207"/>
      <c r="H170" s="208">
        <f>F170*G170</f>
        <v>0</v>
      </c>
      <c r="I170" s="206"/>
      <c r="J170" s="302"/>
    </row>
    <row r="171" spans="2:10" ht="42.75" customHeight="1">
      <c r="B171" s="233"/>
      <c r="C171" s="251"/>
      <c r="D171" s="221"/>
      <c r="E171" s="209"/>
      <c r="F171" s="209"/>
      <c r="G171" s="210"/>
      <c r="H171" s="210"/>
      <c r="I171" s="209"/>
      <c r="J171" s="275"/>
    </row>
    <row r="172" spans="2:10">
      <c r="B172" s="303" t="s">
        <v>2159</v>
      </c>
      <c r="C172" s="247" t="s">
        <v>2131</v>
      </c>
      <c r="D172" s="272"/>
      <c r="E172" s="198"/>
      <c r="F172" s="199"/>
      <c r="G172" s="200"/>
      <c r="H172" s="201"/>
      <c r="I172" s="206"/>
      <c r="J172" s="302"/>
    </row>
    <row r="173" spans="2:10" ht="39.75" customHeight="1">
      <c r="B173" s="304"/>
      <c r="C173" s="230" t="s">
        <v>2046</v>
      </c>
      <c r="D173" s="273"/>
      <c r="E173" s="211"/>
      <c r="F173" s="212"/>
      <c r="G173" s="213"/>
      <c r="H173" s="214"/>
      <c r="I173" s="206"/>
      <c r="J173" s="302"/>
    </row>
    <row r="174" spans="2:10" ht="39.75" customHeight="1">
      <c r="B174" s="304"/>
      <c r="C174" s="230" t="s">
        <v>2130</v>
      </c>
      <c r="D174" s="273"/>
      <c r="E174" s="211"/>
      <c r="F174" s="212"/>
      <c r="G174" s="213"/>
      <c r="H174" s="214"/>
      <c r="I174" s="206"/>
      <c r="J174" s="302"/>
    </row>
    <row r="175" spans="2:10" ht="28.5" customHeight="1">
      <c r="B175" s="304"/>
      <c r="C175" s="230" t="s">
        <v>2129</v>
      </c>
      <c r="D175" s="273"/>
      <c r="E175" s="211"/>
      <c r="F175" s="212"/>
      <c r="G175" s="213"/>
      <c r="H175" s="214"/>
      <c r="I175" s="206"/>
      <c r="J175" s="302"/>
    </row>
    <row r="176" spans="2:10" ht="25.5">
      <c r="B176" s="304"/>
      <c r="C176" s="230" t="s">
        <v>2084</v>
      </c>
      <c r="D176" s="273"/>
      <c r="E176" s="211"/>
      <c r="F176" s="212"/>
      <c r="G176" s="213"/>
      <c r="H176" s="214"/>
      <c r="I176" s="206"/>
      <c r="J176" s="302"/>
    </row>
    <row r="177" spans="2:10" ht="25.5">
      <c r="B177" s="304"/>
      <c r="C177" s="230" t="s">
        <v>2083</v>
      </c>
      <c r="D177" s="273"/>
      <c r="E177" s="211"/>
      <c r="F177" s="212"/>
      <c r="G177" s="213"/>
      <c r="H177" s="214"/>
      <c r="I177" s="206"/>
      <c r="J177" s="302"/>
    </row>
    <row r="178" spans="2:10" ht="17.25" customHeight="1">
      <c r="B178" s="304"/>
      <c r="C178" s="230" t="s">
        <v>2109</v>
      </c>
      <c r="D178" s="273"/>
      <c r="E178" s="211"/>
      <c r="F178" s="212"/>
      <c r="G178" s="213"/>
      <c r="H178" s="214"/>
      <c r="I178" s="206"/>
      <c r="J178" s="302"/>
    </row>
    <row r="179" spans="2:10" ht="38.25">
      <c r="B179" s="304"/>
      <c r="C179" s="250" t="s">
        <v>2002</v>
      </c>
      <c r="D179" s="273"/>
      <c r="E179" s="202"/>
      <c r="F179" s="203"/>
      <c r="G179" s="204"/>
      <c r="H179" s="205"/>
      <c r="I179" s="206"/>
      <c r="J179" s="302"/>
    </row>
    <row r="180" spans="2:10" ht="12.75" customHeight="1">
      <c r="B180" s="304"/>
      <c r="C180" s="190" t="s">
        <v>2018</v>
      </c>
      <c r="D180" s="274"/>
      <c r="E180" s="206" t="s">
        <v>1964</v>
      </c>
      <c r="F180" s="206">
        <v>1</v>
      </c>
      <c r="G180" s="207"/>
      <c r="H180" s="208">
        <f>F180*G180</f>
        <v>0</v>
      </c>
      <c r="I180" s="206"/>
      <c r="J180" s="302"/>
    </row>
    <row r="181" spans="2:10" ht="12.75" customHeight="1">
      <c r="B181" s="304"/>
      <c r="C181" s="190" t="s">
        <v>2017</v>
      </c>
      <c r="D181" s="274"/>
      <c r="E181" s="206" t="s">
        <v>1964</v>
      </c>
      <c r="F181" s="206">
        <v>1</v>
      </c>
      <c r="G181" s="207"/>
      <c r="H181" s="208">
        <f>F181*G181</f>
        <v>0</v>
      </c>
      <c r="I181" s="206"/>
      <c r="J181" s="302"/>
    </row>
    <row r="182" spans="2:10" ht="42.75" customHeight="1">
      <c r="B182" s="233"/>
      <c r="C182" s="251"/>
      <c r="D182" s="221"/>
      <c r="E182" s="209"/>
      <c r="F182" s="209"/>
      <c r="G182" s="210"/>
      <c r="H182" s="210"/>
      <c r="I182" s="209"/>
      <c r="J182" s="275"/>
    </row>
    <row r="183" spans="2:10">
      <c r="B183" s="303" t="s">
        <v>2160</v>
      </c>
      <c r="C183" s="247" t="s">
        <v>2132</v>
      </c>
      <c r="D183" s="272"/>
      <c r="E183" s="198"/>
      <c r="F183" s="199"/>
      <c r="G183" s="200"/>
      <c r="H183" s="201"/>
      <c r="I183" s="206"/>
      <c r="J183" s="302"/>
    </row>
    <row r="184" spans="2:10" ht="51">
      <c r="B184" s="303"/>
      <c r="C184" s="230" t="s">
        <v>2133</v>
      </c>
      <c r="D184" s="273"/>
      <c r="E184" s="211"/>
      <c r="F184" s="212"/>
      <c r="G184" s="213"/>
      <c r="H184" s="214"/>
      <c r="I184" s="206"/>
      <c r="J184" s="302"/>
    </row>
    <row r="185" spans="2:10">
      <c r="B185" s="303"/>
      <c r="C185" s="230" t="s">
        <v>2146</v>
      </c>
      <c r="D185" s="273"/>
      <c r="E185" s="211"/>
      <c r="F185" s="212"/>
      <c r="G185" s="213"/>
      <c r="H185" s="214"/>
      <c r="I185" s="206"/>
      <c r="J185" s="302"/>
    </row>
    <row r="186" spans="2:10" ht="12.75" customHeight="1">
      <c r="B186" s="303"/>
      <c r="C186" s="230" t="s">
        <v>2134</v>
      </c>
      <c r="D186" s="273"/>
      <c r="E186" s="211"/>
      <c r="F186" s="212"/>
      <c r="G186" s="213"/>
      <c r="H186" s="214"/>
      <c r="I186" s="206"/>
      <c r="J186" s="302"/>
    </row>
    <row r="187" spans="2:10">
      <c r="B187" s="303"/>
      <c r="C187" s="230" t="s">
        <v>2085</v>
      </c>
      <c r="D187" s="273"/>
      <c r="E187" s="211"/>
      <c r="F187" s="212"/>
      <c r="G187" s="213"/>
      <c r="H187" s="214"/>
      <c r="I187" s="206"/>
      <c r="J187" s="302"/>
    </row>
    <row r="188" spans="2:10">
      <c r="B188" s="303"/>
      <c r="C188" s="230" t="s">
        <v>2086</v>
      </c>
      <c r="D188" s="273"/>
      <c r="E188" s="211"/>
      <c r="F188" s="212"/>
      <c r="G188" s="213"/>
      <c r="H188" s="214"/>
      <c r="I188" s="206"/>
      <c r="J188" s="302"/>
    </row>
    <row r="189" spans="2:10" ht="25.5">
      <c r="B189" s="304"/>
      <c r="C189" s="230" t="s">
        <v>2110</v>
      </c>
      <c r="D189" s="273"/>
      <c r="E189" s="211"/>
      <c r="F189" s="212"/>
      <c r="G189" s="213"/>
      <c r="H189" s="214"/>
      <c r="I189" s="206"/>
      <c r="J189" s="302"/>
    </row>
    <row r="190" spans="2:10" ht="25.5">
      <c r="B190" s="304"/>
      <c r="C190" s="230" t="s">
        <v>1992</v>
      </c>
      <c r="D190" s="273"/>
      <c r="E190" s="211"/>
      <c r="F190" s="212"/>
      <c r="G190" s="213"/>
      <c r="H190" s="214"/>
      <c r="I190" s="206"/>
      <c r="J190" s="302"/>
    </row>
    <row r="191" spans="2:10" ht="38.25">
      <c r="B191" s="304"/>
      <c r="C191" s="230" t="s">
        <v>1991</v>
      </c>
      <c r="D191" s="273"/>
      <c r="E191" s="211"/>
      <c r="F191" s="212"/>
      <c r="G191" s="213"/>
      <c r="H191" s="214"/>
      <c r="I191" s="206"/>
      <c r="J191" s="302"/>
    </row>
    <row r="192" spans="2:10" ht="25.5">
      <c r="B192" s="304"/>
      <c r="C192" s="230" t="s">
        <v>2082</v>
      </c>
      <c r="D192" s="273"/>
      <c r="E192" s="211"/>
      <c r="F192" s="212"/>
      <c r="G192" s="213"/>
      <c r="H192" s="214"/>
      <c r="I192" s="206"/>
      <c r="J192" s="302"/>
    </row>
    <row r="193" spans="2:10" ht="38.25">
      <c r="B193" s="304"/>
      <c r="C193" s="250" t="s">
        <v>2002</v>
      </c>
      <c r="D193" s="273"/>
      <c r="E193" s="202"/>
      <c r="F193" s="203"/>
      <c r="G193" s="204"/>
      <c r="H193" s="205"/>
      <c r="I193" s="206"/>
      <c r="J193" s="302"/>
    </row>
    <row r="194" spans="2:10" ht="12.75" customHeight="1">
      <c r="B194" s="304"/>
      <c r="C194" s="190" t="s">
        <v>1990</v>
      </c>
      <c r="D194" s="274"/>
      <c r="E194" s="206" t="s">
        <v>1423</v>
      </c>
      <c r="F194" s="206">
        <v>68.5</v>
      </c>
      <c r="G194" s="207"/>
      <c r="H194" s="208">
        <f>F194*G194</f>
        <v>0</v>
      </c>
      <c r="I194" s="206"/>
      <c r="J194" s="302"/>
    </row>
    <row r="195" spans="2:10" ht="42.75" customHeight="1">
      <c r="B195" s="233"/>
      <c r="C195" s="251"/>
      <c r="D195" s="221"/>
      <c r="E195" s="209"/>
      <c r="F195" s="209"/>
      <c r="G195" s="210"/>
      <c r="H195" s="210"/>
      <c r="I195" s="209"/>
      <c r="J195" s="275"/>
    </row>
    <row r="196" spans="2:10">
      <c r="B196" s="303" t="s">
        <v>2161</v>
      </c>
      <c r="C196" s="247" t="s">
        <v>1966</v>
      </c>
      <c r="D196" s="272"/>
      <c r="E196" s="198"/>
      <c r="F196" s="199"/>
      <c r="G196" s="200"/>
      <c r="H196" s="201"/>
      <c r="I196" s="206"/>
      <c r="J196" s="302"/>
    </row>
    <row r="197" spans="2:10">
      <c r="B197" s="304"/>
      <c r="C197" s="230" t="s">
        <v>2011</v>
      </c>
      <c r="D197" s="273"/>
      <c r="E197" s="211"/>
      <c r="F197" s="212"/>
      <c r="G197" s="213"/>
      <c r="H197" s="214"/>
      <c r="I197" s="206"/>
      <c r="J197" s="302"/>
    </row>
    <row r="198" spans="2:10">
      <c r="B198" s="304"/>
      <c r="C198" s="230" t="s">
        <v>2014</v>
      </c>
      <c r="D198" s="273"/>
      <c r="E198" s="211"/>
      <c r="F198" s="212"/>
      <c r="G198" s="213"/>
      <c r="H198" s="214"/>
      <c r="I198" s="206"/>
      <c r="J198" s="302"/>
    </row>
    <row r="199" spans="2:10" ht="38.25">
      <c r="B199" s="304"/>
      <c r="C199" s="230" t="s">
        <v>2015</v>
      </c>
      <c r="D199" s="273"/>
      <c r="E199" s="211"/>
      <c r="F199" s="212"/>
      <c r="G199" s="213"/>
      <c r="H199" s="214"/>
      <c r="I199" s="206"/>
      <c r="J199" s="302"/>
    </row>
    <row r="200" spans="2:10" ht="27" customHeight="1">
      <c r="B200" s="304"/>
      <c r="C200" s="230" t="s">
        <v>2016</v>
      </c>
      <c r="D200" s="273"/>
      <c r="E200" s="211"/>
      <c r="F200" s="212"/>
      <c r="G200" s="213"/>
      <c r="H200" s="214"/>
      <c r="I200" s="206"/>
      <c r="J200" s="302"/>
    </row>
    <row r="201" spans="2:10" ht="32.25" customHeight="1">
      <c r="B201" s="304"/>
      <c r="C201" s="230" t="s">
        <v>2012</v>
      </c>
      <c r="D201" s="273"/>
      <c r="E201" s="211"/>
      <c r="F201" s="212"/>
      <c r="G201" s="213"/>
      <c r="H201" s="214"/>
      <c r="I201" s="206"/>
      <c r="J201" s="302"/>
    </row>
    <row r="202" spans="2:10" ht="43.5" customHeight="1">
      <c r="B202" s="304"/>
      <c r="C202" s="250" t="s">
        <v>2002</v>
      </c>
      <c r="D202" s="273"/>
      <c r="E202" s="202"/>
      <c r="F202" s="203"/>
      <c r="G202" s="204"/>
      <c r="H202" s="205"/>
      <c r="I202" s="206"/>
      <c r="J202" s="302"/>
    </row>
    <row r="203" spans="2:10" ht="12.75" customHeight="1">
      <c r="B203" s="304"/>
      <c r="C203" s="190" t="s">
        <v>2013</v>
      </c>
      <c r="D203" s="274"/>
      <c r="E203" s="206" t="s">
        <v>50</v>
      </c>
      <c r="F203" s="206">
        <v>1</v>
      </c>
      <c r="G203" s="207"/>
      <c r="H203" s="208">
        <f>F203*G203</f>
        <v>0</v>
      </c>
      <c r="I203" s="206"/>
      <c r="J203" s="302"/>
    </row>
    <row r="204" spans="2:10" ht="42.75" customHeight="1">
      <c r="B204" s="233"/>
      <c r="C204" s="251"/>
      <c r="D204" s="221"/>
      <c r="E204" s="209"/>
      <c r="F204" s="209"/>
      <c r="G204" s="210"/>
      <c r="H204" s="210"/>
      <c r="I204" s="209"/>
      <c r="J204" s="275"/>
    </row>
    <row r="205" spans="2:10">
      <c r="B205" s="303" t="s">
        <v>2162</v>
      </c>
      <c r="C205" s="247" t="s">
        <v>2033</v>
      </c>
      <c r="D205" s="272"/>
      <c r="E205" s="198"/>
      <c r="F205" s="199"/>
      <c r="G205" s="200"/>
      <c r="H205" s="201"/>
      <c r="I205" s="206"/>
      <c r="J205" s="302"/>
    </row>
    <row r="206" spans="2:10" ht="43.5" customHeight="1">
      <c r="B206" s="303"/>
      <c r="C206" s="230" t="s">
        <v>2039</v>
      </c>
      <c r="D206" s="283"/>
      <c r="E206" s="211"/>
      <c r="F206" s="212"/>
      <c r="G206" s="213"/>
      <c r="H206" s="214"/>
      <c r="I206" s="206"/>
      <c r="J206" s="302"/>
    </row>
    <row r="207" spans="2:10">
      <c r="B207" s="303"/>
      <c r="C207" s="230" t="s">
        <v>2031</v>
      </c>
      <c r="D207" s="283"/>
      <c r="E207" s="211"/>
      <c r="F207" s="212"/>
      <c r="G207" s="213"/>
      <c r="H207" s="214"/>
      <c r="I207" s="206"/>
      <c r="J207" s="302"/>
    </row>
    <row r="208" spans="2:10" ht="39" customHeight="1">
      <c r="B208" s="304"/>
      <c r="C208" s="230" t="s">
        <v>2093</v>
      </c>
      <c r="D208" s="283"/>
      <c r="E208" s="211"/>
      <c r="F208" s="212"/>
      <c r="G208" s="213"/>
      <c r="H208" s="214"/>
      <c r="I208" s="206"/>
      <c r="J208" s="302"/>
    </row>
    <row r="209" spans="2:10">
      <c r="B209" s="304"/>
      <c r="C209" s="230" t="s">
        <v>2034</v>
      </c>
      <c r="D209" s="283"/>
      <c r="E209" s="211"/>
      <c r="F209" s="212"/>
      <c r="G209" s="213"/>
      <c r="H209" s="214"/>
      <c r="I209" s="206"/>
      <c r="J209" s="302"/>
    </row>
    <row r="210" spans="2:10" ht="30" customHeight="1">
      <c r="B210" s="304"/>
      <c r="C210" s="230" t="s">
        <v>2035</v>
      </c>
      <c r="D210" s="283"/>
      <c r="E210" s="211"/>
      <c r="F210" s="212"/>
      <c r="G210" s="213"/>
      <c r="H210" s="214"/>
      <c r="I210" s="206"/>
      <c r="J210" s="302"/>
    </row>
    <row r="211" spans="2:10" ht="29.25" customHeight="1">
      <c r="B211" s="304"/>
      <c r="C211" s="230" t="s">
        <v>2038</v>
      </c>
      <c r="D211" s="283"/>
      <c r="E211" s="211"/>
      <c r="F211" s="212"/>
      <c r="G211" s="213"/>
      <c r="H211" s="214"/>
      <c r="I211" s="206"/>
      <c r="J211" s="302"/>
    </row>
    <row r="212" spans="2:10" ht="25.5">
      <c r="B212" s="304"/>
      <c r="C212" s="250" t="s">
        <v>2032</v>
      </c>
      <c r="D212" s="283"/>
      <c r="E212" s="202"/>
      <c r="F212" s="203"/>
      <c r="G212" s="204"/>
      <c r="H212" s="205"/>
      <c r="I212" s="206"/>
      <c r="J212" s="302"/>
    </row>
    <row r="213" spans="2:10" ht="12.75" customHeight="1">
      <c r="B213" s="304"/>
      <c r="C213" s="190" t="s">
        <v>2037</v>
      </c>
      <c r="D213" s="284"/>
      <c r="E213" s="206" t="s">
        <v>292</v>
      </c>
      <c r="F213" s="206">
        <v>1</v>
      </c>
      <c r="G213" s="207"/>
      <c r="H213" s="208">
        <f>F213*G213</f>
        <v>0</v>
      </c>
      <c r="I213" s="206"/>
      <c r="J213" s="302"/>
    </row>
    <row r="214" spans="2:10" ht="12.75" customHeight="1">
      <c r="B214" s="304"/>
      <c r="C214" s="190" t="s">
        <v>2036</v>
      </c>
      <c r="D214" s="284"/>
      <c r="E214" s="206" t="s">
        <v>292</v>
      </c>
      <c r="F214" s="206">
        <v>1</v>
      </c>
      <c r="G214" s="207"/>
      <c r="H214" s="208">
        <f>F214*G214</f>
        <v>0</v>
      </c>
      <c r="I214" s="206"/>
      <c r="J214" s="302"/>
    </row>
    <row r="215" spans="2:10" ht="12.75" customHeight="1">
      <c r="B215" s="304"/>
      <c r="C215" s="190" t="s">
        <v>2092</v>
      </c>
      <c r="D215" s="284"/>
      <c r="E215" s="206" t="s">
        <v>50</v>
      </c>
      <c r="F215" s="206">
        <v>1</v>
      </c>
      <c r="G215" s="207"/>
      <c r="H215" s="208">
        <f>F215*G215</f>
        <v>0</v>
      </c>
      <c r="I215" s="206"/>
      <c r="J215" s="302"/>
    </row>
    <row r="216" spans="2:10" ht="42.75" customHeight="1">
      <c r="B216" s="233"/>
      <c r="C216" s="251"/>
      <c r="D216" s="221"/>
      <c r="E216" s="209"/>
      <c r="F216" s="209"/>
      <c r="G216" s="210"/>
      <c r="H216" s="210"/>
      <c r="I216" s="209"/>
      <c r="J216" s="275"/>
    </row>
    <row r="217" spans="2:10">
      <c r="B217" s="303" t="s">
        <v>2163</v>
      </c>
      <c r="C217" s="247" t="s">
        <v>2097</v>
      </c>
      <c r="D217" s="272"/>
      <c r="E217" s="198"/>
      <c r="F217" s="199"/>
      <c r="G217" s="200"/>
      <c r="H217" s="201"/>
      <c r="I217" s="206"/>
      <c r="J217" s="302"/>
    </row>
    <row r="218" spans="2:10" ht="27" customHeight="1">
      <c r="B218" s="303"/>
      <c r="C218" s="230" t="s">
        <v>2111</v>
      </c>
      <c r="D218" s="283"/>
      <c r="E218" s="211"/>
      <c r="F218" s="212"/>
      <c r="G218" s="213"/>
      <c r="H218" s="214"/>
      <c r="I218" s="206"/>
      <c r="J218" s="302"/>
    </row>
    <row r="219" spans="2:10" ht="27.75" customHeight="1">
      <c r="B219" s="304"/>
      <c r="C219" s="230" t="s">
        <v>2112</v>
      </c>
      <c r="D219" s="283"/>
      <c r="E219" s="211"/>
      <c r="F219" s="212"/>
      <c r="G219" s="213"/>
      <c r="H219" s="214"/>
      <c r="I219" s="206"/>
      <c r="J219" s="302"/>
    </row>
    <row r="220" spans="2:10" ht="25.5">
      <c r="B220" s="304"/>
      <c r="C220" s="230" t="s">
        <v>2113</v>
      </c>
      <c r="D220" s="283"/>
      <c r="E220" s="211"/>
      <c r="F220" s="212"/>
      <c r="G220" s="213"/>
      <c r="H220" s="214"/>
      <c r="I220" s="206"/>
      <c r="J220" s="302"/>
    </row>
    <row r="221" spans="2:10" ht="25.5">
      <c r="B221" s="304"/>
      <c r="C221" s="250" t="s">
        <v>2032</v>
      </c>
      <c r="D221" s="283"/>
      <c r="E221" s="202"/>
      <c r="F221" s="203"/>
      <c r="G221" s="204"/>
      <c r="H221" s="205"/>
      <c r="I221" s="206"/>
      <c r="J221" s="302"/>
    </row>
    <row r="222" spans="2:10" ht="12.75" customHeight="1">
      <c r="B222" s="304"/>
      <c r="C222" s="190" t="s">
        <v>2092</v>
      </c>
      <c r="D222" s="284"/>
      <c r="E222" s="206" t="s">
        <v>50</v>
      </c>
      <c r="F222" s="206">
        <v>1</v>
      </c>
      <c r="G222" s="207"/>
      <c r="H222" s="208">
        <f>F222*G222</f>
        <v>0</v>
      </c>
      <c r="I222" s="206"/>
      <c r="J222" s="302"/>
    </row>
    <row r="223" spans="2:10" ht="42.75" customHeight="1">
      <c r="B223" s="233"/>
      <c r="C223" s="251"/>
      <c r="D223" s="221"/>
      <c r="E223" s="209"/>
      <c r="F223" s="209"/>
      <c r="G223" s="210"/>
      <c r="H223" s="210"/>
      <c r="I223" s="209"/>
      <c r="J223" s="275"/>
    </row>
    <row r="224" spans="2:10">
      <c r="B224" s="303" t="s">
        <v>2164</v>
      </c>
      <c r="C224" s="247" t="s">
        <v>2135</v>
      </c>
      <c r="D224" s="272"/>
      <c r="E224" s="198"/>
      <c r="F224" s="199"/>
      <c r="G224" s="200"/>
      <c r="H224" s="201"/>
      <c r="I224" s="206"/>
      <c r="J224" s="302"/>
    </row>
    <row r="225" spans="2:10" ht="25.5">
      <c r="B225" s="304"/>
      <c r="C225" s="230" t="s">
        <v>2094</v>
      </c>
      <c r="D225" s="273"/>
      <c r="E225" s="211"/>
      <c r="F225" s="212"/>
      <c r="G225" s="213"/>
      <c r="H225" s="214"/>
      <c r="I225" s="206"/>
      <c r="J225" s="302"/>
    </row>
    <row r="226" spans="2:10" ht="25.5">
      <c r="B226" s="304"/>
      <c r="C226" s="230" t="s">
        <v>2053</v>
      </c>
      <c r="D226" s="273"/>
      <c r="E226" s="211"/>
      <c r="F226" s="212"/>
      <c r="G226" s="213"/>
      <c r="H226" s="214"/>
      <c r="I226" s="206"/>
      <c r="J226" s="302"/>
    </row>
    <row r="227" spans="2:10" ht="40.5" customHeight="1">
      <c r="B227" s="304"/>
      <c r="C227" s="230" t="s">
        <v>2049</v>
      </c>
      <c r="D227" s="273"/>
      <c r="E227" s="211"/>
      <c r="F227" s="212"/>
      <c r="G227" s="213"/>
      <c r="H227" s="214"/>
      <c r="I227" s="206"/>
      <c r="J227" s="302"/>
    </row>
    <row r="228" spans="2:10" ht="18.75" customHeight="1">
      <c r="B228" s="304"/>
      <c r="C228" s="230" t="s">
        <v>2050</v>
      </c>
      <c r="D228" s="273"/>
      <c r="E228" s="211"/>
      <c r="F228" s="212"/>
      <c r="G228" s="213"/>
      <c r="H228" s="214"/>
      <c r="I228" s="206"/>
      <c r="J228" s="302"/>
    </row>
    <row r="229" spans="2:10" ht="18.75" customHeight="1">
      <c r="B229" s="304"/>
      <c r="C229" s="230" t="s">
        <v>2052</v>
      </c>
      <c r="D229" s="273"/>
      <c r="E229" s="211"/>
      <c r="F229" s="212"/>
      <c r="G229" s="213"/>
      <c r="H229" s="214"/>
      <c r="I229" s="206"/>
      <c r="J229" s="302"/>
    </row>
    <row r="230" spans="2:10" ht="25.5">
      <c r="B230" s="304"/>
      <c r="C230" s="230" t="s">
        <v>2023</v>
      </c>
      <c r="D230" s="273"/>
      <c r="E230" s="211"/>
      <c r="F230" s="212"/>
      <c r="G230" s="213"/>
      <c r="H230" s="214"/>
      <c r="I230" s="206"/>
      <c r="J230" s="302"/>
    </row>
    <row r="231" spans="2:10" ht="25.5">
      <c r="B231" s="304"/>
      <c r="C231" s="230" t="s">
        <v>2051</v>
      </c>
      <c r="D231" s="273"/>
      <c r="E231" s="211"/>
      <c r="F231" s="212"/>
      <c r="G231" s="213"/>
      <c r="H231" s="214"/>
      <c r="I231" s="206"/>
      <c r="J231" s="302"/>
    </row>
    <row r="232" spans="2:10" ht="51">
      <c r="B232" s="304"/>
      <c r="C232" s="230" t="s">
        <v>2024</v>
      </c>
      <c r="D232" s="273"/>
      <c r="E232" s="211"/>
      <c r="F232" s="212"/>
      <c r="G232" s="213"/>
      <c r="H232" s="214"/>
      <c r="I232" s="206"/>
      <c r="J232" s="302"/>
    </row>
    <row r="233" spans="2:10" ht="25.5">
      <c r="B233" s="304"/>
      <c r="C233" s="230" t="s">
        <v>2022</v>
      </c>
      <c r="D233" s="273"/>
      <c r="E233" s="211"/>
      <c r="F233" s="212"/>
      <c r="G233" s="213"/>
      <c r="H233" s="214"/>
      <c r="I233" s="206"/>
      <c r="J233" s="302"/>
    </row>
    <row r="234" spans="2:10">
      <c r="B234" s="304"/>
      <c r="C234" s="230" t="s">
        <v>2025</v>
      </c>
      <c r="D234" s="273"/>
      <c r="E234" s="211"/>
      <c r="F234" s="212"/>
      <c r="G234" s="213"/>
      <c r="H234" s="214"/>
      <c r="I234" s="206"/>
      <c r="J234" s="302"/>
    </row>
    <row r="235" spans="2:10" ht="37.5" customHeight="1">
      <c r="B235" s="304"/>
      <c r="C235" s="250" t="s">
        <v>2002</v>
      </c>
      <c r="D235" s="273"/>
      <c r="E235" s="202"/>
      <c r="F235" s="203"/>
      <c r="G235" s="204"/>
      <c r="H235" s="205"/>
      <c r="I235" s="206"/>
      <c r="J235" s="302"/>
    </row>
    <row r="236" spans="2:10" ht="12.75" customHeight="1">
      <c r="B236" s="304"/>
      <c r="C236" s="190" t="s">
        <v>1947</v>
      </c>
      <c r="D236" s="274"/>
      <c r="E236" s="206" t="s">
        <v>292</v>
      </c>
      <c r="F236" s="206">
        <v>1</v>
      </c>
      <c r="G236" s="207"/>
      <c r="H236" s="208">
        <f>F236*G236</f>
        <v>0</v>
      </c>
      <c r="I236" s="206"/>
      <c r="J236" s="302"/>
    </row>
    <row r="237" spans="2:10" ht="42.75" customHeight="1">
      <c r="B237" s="233"/>
      <c r="C237" s="251"/>
      <c r="D237" s="221"/>
      <c r="E237" s="209"/>
      <c r="F237" s="209"/>
      <c r="G237" s="210"/>
      <c r="H237" s="210"/>
      <c r="I237" s="209"/>
      <c r="J237" s="275"/>
    </row>
    <row r="238" spans="2:10">
      <c r="B238" s="303" t="s">
        <v>2165</v>
      </c>
      <c r="C238" s="247" t="s">
        <v>2136</v>
      </c>
      <c r="D238" s="272"/>
      <c r="E238" s="198"/>
      <c r="F238" s="199"/>
      <c r="G238" s="200"/>
      <c r="H238" s="201"/>
      <c r="I238" s="206"/>
      <c r="J238" s="302"/>
    </row>
    <row r="239" spans="2:10" ht="25.5">
      <c r="B239" s="304"/>
      <c r="C239" s="230" t="s">
        <v>2095</v>
      </c>
      <c r="D239" s="273"/>
      <c r="E239" s="211"/>
      <c r="F239" s="212"/>
      <c r="G239" s="213"/>
      <c r="H239" s="214"/>
      <c r="I239" s="206"/>
      <c r="J239" s="302"/>
    </row>
    <row r="240" spans="2:10" ht="25.5">
      <c r="B240" s="304"/>
      <c r="C240" s="230" t="s">
        <v>2026</v>
      </c>
      <c r="D240" s="273"/>
      <c r="E240" s="211"/>
      <c r="F240" s="212"/>
      <c r="G240" s="213"/>
      <c r="H240" s="214"/>
      <c r="I240" s="206"/>
      <c r="J240" s="302"/>
    </row>
    <row r="241" spans="2:10" ht="15" customHeight="1">
      <c r="B241" s="304"/>
      <c r="C241" s="230" t="s">
        <v>2096</v>
      </c>
      <c r="D241" s="273"/>
      <c r="E241" s="211"/>
      <c r="F241" s="212"/>
      <c r="G241" s="213"/>
      <c r="H241" s="214"/>
      <c r="I241" s="206"/>
      <c r="J241" s="302"/>
    </row>
    <row r="242" spans="2:10" ht="38.25">
      <c r="B242" s="304"/>
      <c r="C242" s="230" t="s">
        <v>2027</v>
      </c>
      <c r="D242" s="273"/>
      <c r="E242" s="211"/>
      <c r="F242" s="212"/>
      <c r="G242" s="213"/>
      <c r="H242" s="214"/>
      <c r="I242" s="206"/>
      <c r="J242" s="302"/>
    </row>
    <row r="243" spans="2:10">
      <c r="B243" s="304"/>
      <c r="C243" s="230" t="s">
        <v>2030</v>
      </c>
      <c r="D243" s="273"/>
      <c r="E243" s="211"/>
      <c r="F243" s="212"/>
      <c r="G243" s="213"/>
      <c r="H243" s="214"/>
      <c r="I243" s="206"/>
      <c r="J243" s="302"/>
    </row>
    <row r="244" spans="2:10">
      <c r="B244" s="304"/>
      <c r="C244" s="230"/>
      <c r="D244" s="273"/>
      <c r="E244" s="211"/>
      <c r="F244" s="212"/>
      <c r="G244" s="213"/>
      <c r="H244" s="214"/>
      <c r="I244" s="206"/>
      <c r="J244" s="302"/>
    </row>
    <row r="245" spans="2:10">
      <c r="B245" s="304"/>
      <c r="C245" s="230" t="s">
        <v>2028</v>
      </c>
      <c r="D245" s="273"/>
      <c r="E245" s="211"/>
      <c r="F245" s="212"/>
      <c r="G245" s="213"/>
      <c r="H245" s="214"/>
      <c r="I245" s="206"/>
      <c r="J245" s="302"/>
    </row>
    <row r="246" spans="2:10">
      <c r="B246" s="304"/>
      <c r="C246" s="230" t="s">
        <v>2029</v>
      </c>
      <c r="D246" s="273"/>
      <c r="E246" s="211"/>
      <c r="F246" s="212"/>
      <c r="G246" s="213"/>
      <c r="H246" s="214"/>
      <c r="I246" s="206"/>
      <c r="J246" s="302"/>
    </row>
    <row r="247" spans="2:10" ht="25.5">
      <c r="B247" s="304"/>
      <c r="C247" s="230" t="s">
        <v>2047</v>
      </c>
      <c r="D247" s="273"/>
      <c r="E247" s="211"/>
      <c r="F247" s="212"/>
      <c r="G247" s="213"/>
      <c r="H247" s="214"/>
      <c r="I247" s="206"/>
      <c r="J247" s="302"/>
    </row>
    <row r="248" spans="2:10" ht="39" customHeight="1">
      <c r="B248" s="304"/>
      <c r="C248" s="250" t="s">
        <v>2002</v>
      </c>
      <c r="D248" s="273"/>
      <c r="E248" s="202"/>
      <c r="F248" s="203"/>
      <c r="G248" s="204"/>
      <c r="H248" s="205"/>
      <c r="I248" s="206"/>
      <c r="J248" s="302"/>
    </row>
    <row r="249" spans="2:10" ht="12.75" customHeight="1">
      <c r="B249" s="304"/>
      <c r="C249" s="190" t="s">
        <v>1947</v>
      </c>
      <c r="D249" s="274"/>
      <c r="E249" s="206" t="s">
        <v>292</v>
      </c>
      <c r="F249" s="206">
        <v>6</v>
      </c>
      <c r="G249" s="207"/>
      <c r="H249" s="208">
        <f>F249*G249</f>
        <v>0</v>
      </c>
      <c r="I249" s="206"/>
      <c r="J249" s="302"/>
    </row>
    <row r="250" spans="2:10" ht="12.75" customHeight="1">
      <c r="B250" s="233"/>
      <c r="C250" s="251"/>
      <c r="D250" s="221"/>
      <c r="E250" s="209"/>
      <c r="F250" s="209"/>
      <c r="G250" s="215"/>
      <c r="H250" s="210"/>
      <c r="I250" s="209"/>
      <c r="J250" s="275"/>
    </row>
    <row r="251" spans="2:10" ht="14.25" customHeight="1">
      <c r="B251" s="315" t="s">
        <v>2137</v>
      </c>
      <c r="C251" s="316"/>
      <c r="D251" s="316"/>
      <c r="E251" s="316"/>
      <c r="F251" s="316"/>
      <c r="G251" s="317"/>
      <c r="H251" s="216">
        <f>SUM(H9:H249)</f>
        <v>0</v>
      </c>
      <c r="I251" s="209"/>
      <c r="J251" s="188"/>
    </row>
    <row r="252" spans="2:10" s="189" customFormat="1">
      <c r="B252" s="288"/>
      <c r="C252" s="289"/>
      <c r="D252" s="290"/>
      <c r="E252" s="290"/>
      <c r="F252" s="311" t="s">
        <v>1958</v>
      </c>
      <c r="G252" s="311"/>
      <c r="H252" s="291">
        <f>H251*0.25</f>
        <v>0</v>
      </c>
    </row>
    <row r="253" spans="2:10" s="189" customFormat="1">
      <c r="B253" s="288"/>
      <c r="C253" s="289"/>
      <c r="D253" s="290"/>
      <c r="E253" s="290"/>
      <c r="F253" s="312" t="s">
        <v>1957</v>
      </c>
      <c r="G253" s="312"/>
      <c r="H253" s="291">
        <f>H251+H252</f>
        <v>0</v>
      </c>
    </row>
  </sheetData>
  <mergeCells count="53">
    <mergeCell ref="F252:G252"/>
    <mergeCell ref="F253:G253"/>
    <mergeCell ref="J238:J249"/>
    <mergeCell ref="B112:B115"/>
    <mergeCell ref="J68:J75"/>
    <mergeCell ref="B94:B110"/>
    <mergeCell ref="J94:J110"/>
    <mergeCell ref="B117:B126"/>
    <mergeCell ref="B217:B222"/>
    <mergeCell ref="J217:J222"/>
    <mergeCell ref="B238:B249"/>
    <mergeCell ref="B251:G251"/>
    <mergeCell ref="J154:J160"/>
    <mergeCell ref="J172:J181"/>
    <mergeCell ref="B196:B203"/>
    <mergeCell ref="J196:J203"/>
    <mergeCell ref="J162:J170"/>
    <mergeCell ref="J183:J194"/>
    <mergeCell ref="B205:B215"/>
    <mergeCell ref="J205:J215"/>
    <mergeCell ref="B224:B236"/>
    <mergeCell ref="J224:J236"/>
    <mergeCell ref="B183:B194"/>
    <mergeCell ref="B162:B170"/>
    <mergeCell ref="B172:B181"/>
    <mergeCell ref="C7:H7"/>
    <mergeCell ref="B128:B151"/>
    <mergeCell ref="B44:B51"/>
    <mergeCell ref="B9:B17"/>
    <mergeCell ref="B28:B33"/>
    <mergeCell ref="B77:B85"/>
    <mergeCell ref="B53:B59"/>
    <mergeCell ref="B35:B42"/>
    <mergeCell ref="B61:B66"/>
    <mergeCell ref="B68:B75"/>
    <mergeCell ref="B87:B92"/>
    <mergeCell ref="B19:B26"/>
    <mergeCell ref="B1:J1"/>
    <mergeCell ref="B4:H4"/>
    <mergeCell ref="C5:H5"/>
    <mergeCell ref="J87:J92"/>
    <mergeCell ref="B154:B160"/>
    <mergeCell ref="J9:J17"/>
    <mergeCell ref="J117:J126"/>
    <mergeCell ref="J128:J151"/>
    <mergeCell ref="J112:J115"/>
    <mergeCell ref="J19:J26"/>
    <mergeCell ref="J77:J85"/>
    <mergeCell ref="J53:J59"/>
    <mergeCell ref="J35:J42"/>
    <mergeCell ref="J28:J33"/>
    <mergeCell ref="J44:J51"/>
    <mergeCell ref="J61:J66"/>
  </mergeCells>
  <pageMargins left="0.25" right="0.25" top="0.75" bottom="0.75" header="0.3" footer="0.3"/>
  <pageSetup paperSize="9" scale="10" fitToWidth="0" orientation="landscape" r:id="rId1"/>
  <rowBreaks count="2" manualBreakCount="2">
    <brk id="66" max="16383" man="1"/>
    <brk id="15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2"/>
  <dimension ref="A1:F37"/>
  <sheetViews>
    <sheetView workbookViewId="0">
      <selection activeCell="E34" sqref="E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 t="s">
        <v>273</v>
      </c>
      <c r="B1" s="2" t="s">
        <v>274</v>
      </c>
      <c r="C1" s="3" t="s">
        <v>275</v>
      </c>
      <c r="D1" s="3" t="s">
        <v>276</v>
      </c>
      <c r="E1" s="3" t="s">
        <v>278</v>
      </c>
      <c r="F1" s="3" t="s">
        <v>279</v>
      </c>
    </row>
    <row r="3" spans="1:6">
      <c r="A3" s="295" t="s">
        <v>396</v>
      </c>
      <c r="B3" s="296"/>
      <c r="C3" s="296"/>
      <c r="D3" s="296"/>
      <c r="E3" s="296"/>
      <c r="F3" s="296"/>
    </row>
    <row r="4" spans="1:6" ht="12.75" customHeight="1"/>
    <row r="5" spans="1:6" ht="12.75" customHeight="1">
      <c r="A5" s="36" t="s">
        <v>277</v>
      </c>
      <c r="B5" s="37" t="s">
        <v>1368</v>
      </c>
    </row>
    <row r="6" spans="1:6" ht="12.75" customHeight="1">
      <c r="B6" s="19" t="s">
        <v>38</v>
      </c>
    </row>
    <row r="7" spans="1:6" ht="25.5" customHeight="1">
      <c r="B7" s="22" t="s">
        <v>1369</v>
      </c>
    </row>
    <row r="8" spans="1:6" ht="51" customHeight="1">
      <c r="B8" s="22" t="s">
        <v>1367</v>
      </c>
    </row>
    <row r="9" spans="1:6" ht="51" customHeight="1">
      <c r="B9" s="22" t="s">
        <v>689</v>
      </c>
    </row>
    <row r="10" spans="1:6" ht="63.75" customHeight="1">
      <c r="B10" s="19" t="s">
        <v>332</v>
      </c>
    </row>
    <row r="11" spans="1:6" ht="38.25" customHeight="1">
      <c r="B11" s="22" t="s">
        <v>690</v>
      </c>
    </row>
    <row r="12" spans="1:6" ht="6" customHeight="1">
      <c r="B12" s="20"/>
    </row>
    <row r="13" spans="1:6" ht="12.75" customHeight="1">
      <c r="B13" s="5" t="s">
        <v>333</v>
      </c>
    </row>
    <row r="14" spans="1:6" ht="12.75" customHeight="1">
      <c r="B14" s="36" t="s">
        <v>334</v>
      </c>
    </row>
    <row r="15" spans="1:6" ht="12.75" customHeight="1">
      <c r="B15" s="5" t="s">
        <v>335</v>
      </c>
    </row>
    <row r="16" spans="1:6" ht="12.75" customHeight="1">
      <c r="B16" s="36" t="s">
        <v>336</v>
      </c>
    </row>
    <row r="17" spans="1:6" ht="6" customHeight="1"/>
    <row r="18" spans="1:6" ht="38.25" customHeight="1">
      <c r="B18" s="19" t="s">
        <v>691</v>
      </c>
    </row>
    <row r="19" spans="1:6" ht="6" customHeight="1"/>
    <row r="20" spans="1:6" ht="25.5" customHeight="1">
      <c r="B20" s="5" t="s">
        <v>337</v>
      </c>
      <c r="C20" s="7" t="s">
        <v>727</v>
      </c>
      <c r="D20" s="6">
        <v>1</v>
      </c>
      <c r="E20" s="8">
        <v>4000</v>
      </c>
      <c r="F20" s="6">
        <f>+D20*E20</f>
        <v>4000</v>
      </c>
    </row>
    <row r="21" spans="1:6" ht="12.75" customHeight="1"/>
    <row r="22" spans="1:6" ht="38.25" customHeight="1">
      <c r="A22" s="36" t="s">
        <v>280</v>
      </c>
      <c r="B22" s="37" t="s">
        <v>1926</v>
      </c>
    </row>
    <row r="23" spans="1:6" ht="51" customHeight="1">
      <c r="B23" s="19" t="s">
        <v>810</v>
      </c>
    </row>
    <row r="24" spans="1:6" ht="12.75" customHeight="1">
      <c r="B24" s="20" t="s">
        <v>182</v>
      </c>
    </row>
    <row r="25" spans="1:6" ht="12.75" customHeight="1">
      <c r="B25" s="20" t="s">
        <v>183</v>
      </c>
    </row>
    <row r="26" spans="1:6" ht="12.75" customHeight="1">
      <c r="B26" s="20" t="s">
        <v>1924</v>
      </c>
    </row>
    <row r="27" spans="1:6" ht="12.75" customHeight="1">
      <c r="B27" s="20" t="s">
        <v>813</v>
      </c>
    </row>
    <row r="28" spans="1:6" ht="12.75" customHeight="1">
      <c r="B28" s="22" t="s">
        <v>1925</v>
      </c>
    </row>
    <row r="29" spans="1:6" ht="38.25" customHeight="1">
      <c r="B29" s="19" t="s">
        <v>814</v>
      </c>
    </row>
    <row r="30" spans="1:6" ht="25.5" customHeight="1">
      <c r="B30" s="19" t="s">
        <v>811</v>
      </c>
    </row>
    <row r="31" spans="1:6" ht="38.25" customHeight="1">
      <c r="B31" s="19" t="s">
        <v>812</v>
      </c>
    </row>
    <row r="32" spans="1:6" ht="6" customHeight="1">
      <c r="B32" s="19"/>
    </row>
    <row r="33" spans="2:6" ht="25.5" customHeight="1">
      <c r="B33" s="5" t="s">
        <v>337</v>
      </c>
      <c r="C33" s="7" t="s">
        <v>727</v>
      </c>
      <c r="D33" s="6">
        <v>1</v>
      </c>
      <c r="E33" s="8">
        <v>2000</v>
      </c>
      <c r="F33" s="6">
        <f>+D33*E33</f>
        <v>2000</v>
      </c>
    </row>
    <row r="34" spans="2:6" ht="12.75" customHeight="1"/>
    <row r="35" spans="2:6" ht="12.75" customHeight="1"/>
    <row r="36" spans="2:6">
      <c r="B36" s="12"/>
      <c r="C36" s="9"/>
      <c r="D36" s="10"/>
      <c r="E36" s="11"/>
      <c r="F36" s="10"/>
    </row>
    <row r="37" spans="2:6">
      <c r="B37" s="292" t="s">
        <v>949</v>
      </c>
      <c r="C37" s="293"/>
      <c r="D37" s="293"/>
      <c r="E37" s="62"/>
      <c r="F37" s="62">
        <f>SUM(F18:F33)</f>
        <v>6000</v>
      </c>
    </row>
  </sheetData>
  <mergeCells count="2">
    <mergeCell ref="A3:F3"/>
    <mergeCell ref="B37:D3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9"/>
  <dimension ref="A7:D30"/>
  <sheetViews>
    <sheetView topLeftCell="A5" workbookViewId="0">
      <selection activeCell="F30" sqref="F30"/>
    </sheetView>
  </sheetViews>
  <sheetFormatPr defaultRowHeight="12.75"/>
  <cols>
    <col min="2" max="2" width="53" customWidth="1"/>
    <col min="3" max="3" width="14.42578125" style="15" customWidth="1"/>
  </cols>
  <sheetData>
    <row r="7" spans="1:4">
      <c r="B7" s="13" t="s">
        <v>284</v>
      </c>
    </row>
    <row r="8" spans="1:4">
      <c r="B8" s="13"/>
    </row>
    <row r="10" spans="1:4">
      <c r="A10" s="17"/>
      <c r="B10" s="13" t="s">
        <v>1039</v>
      </c>
    </row>
    <row r="11" spans="1:4">
      <c r="A11" s="17"/>
      <c r="B11" s="18"/>
    </row>
    <row r="12" spans="1:4">
      <c r="B12" t="str">
        <f>'1_V_VODA'!A9</f>
        <v>1) Vanjski vodovod</v>
      </c>
      <c r="C12" s="16">
        <f>+'1_V_VODA'!F111:F111</f>
        <v>45025</v>
      </c>
      <c r="D12" s="25" t="s">
        <v>285</v>
      </c>
    </row>
    <row r="13" spans="1:4" hidden="1">
      <c r="C13" s="16"/>
      <c r="D13" s="26" t="s">
        <v>285</v>
      </c>
    </row>
    <row r="14" spans="1:4" ht="12" customHeight="1">
      <c r="D14" s="26"/>
    </row>
    <row r="15" spans="1:4">
      <c r="B15" t="str">
        <f>'2_V_Kanaliz'!A3</f>
        <v xml:space="preserve">2) Vanjska kanalizacija </v>
      </c>
      <c r="C15" s="16">
        <f>+'2_V_Kanaliz'!F87</f>
        <v>76525</v>
      </c>
      <c r="D15" s="25" t="s">
        <v>285</v>
      </c>
    </row>
    <row r="16" spans="1:4" ht="12" customHeight="1">
      <c r="D16" s="26"/>
    </row>
    <row r="17" spans="2:4">
      <c r="B17" t="str">
        <f>'3_voda_objekt'!A3</f>
        <v>3) Vodovodna instalacija u objektu</v>
      </c>
      <c r="C17" s="16">
        <f>+'3_voda_objekt'!F115</f>
        <v>49867</v>
      </c>
      <c r="D17" s="25" t="s">
        <v>285</v>
      </c>
    </row>
    <row r="18" spans="2:4" ht="12" customHeight="1">
      <c r="D18" s="26"/>
    </row>
    <row r="19" spans="2:4">
      <c r="B19" t="str">
        <f>'4_vert_kanal_objekt'!A3</f>
        <v>4) Vertikalna kanalizacija u objektu</v>
      </c>
      <c r="C19" s="16">
        <f>+'4_vert_kanal_objekt'!F73</f>
        <v>37698</v>
      </c>
      <c r="D19" s="25" t="s">
        <v>285</v>
      </c>
    </row>
    <row r="20" spans="2:4" ht="12" customHeight="1">
      <c r="D20" s="26"/>
    </row>
    <row r="21" spans="2:4">
      <c r="B21" t="str">
        <f>'5_horiz_kanal_objekt'!A3</f>
        <v>5) Horizontalna - temeljna kanalizacija u objektu</v>
      </c>
      <c r="C21" s="16">
        <f>+'5_horiz_kanal_objekt'!F44</f>
        <v>4492</v>
      </c>
      <c r="D21" s="25" t="s">
        <v>285</v>
      </c>
    </row>
    <row r="22" spans="2:4" ht="12" customHeight="1">
      <c r="D22" s="26"/>
    </row>
    <row r="23" spans="2:4">
      <c r="B23" t="str">
        <f>'6_sanitarije'!A3</f>
        <v>6) Sanitarni uređaji</v>
      </c>
      <c r="C23" s="16">
        <f>+'6_sanitarije'!F131</f>
        <v>75845</v>
      </c>
      <c r="D23" s="25" t="s">
        <v>285</v>
      </c>
    </row>
    <row r="24" spans="2:4" ht="6" customHeight="1">
      <c r="D24" s="26"/>
    </row>
    <row r="25" spans="2:4">
      <c r="C25" s="21"/>
      <c r="D25" s="26"/>
    </row>
    <row r="26" spans="2:4">
      <c r="B26" s="14"/>
      <c r="C26" s="16"/>
      <c r="D26" s="25"/>
    </row>
    <row r="27" spans="2:4">
      <c r="C27" s="21"/>
      <c r="D27" s="26"/>
    </row>
    <row r="28" spans="2:4">
      <c r="B28" s="41" t="s">
        <v>1040</v>
      </c>
      <c r="C28" s="42">
        <f>SUM(C12:C27)</f>
        <v>289452</v>
      </c>
      <c r="D28" s="43" t="s">
        <v>285</v>
      </c>
    </row>
    <row r="29" spans="2:4">
      <c r="B29" s="14"/>
      <c r="C29" s="16"/>
      <c r="D29" s="14"/>
    </row>
    <row r="30" spans="2:4">
      <c r="C30" s="21"/>
    </row>
  </sheetData>
  <phoneticPr fontId="0" type="noConversion"/>
  <pageMargins left="1.1417322834645669" right="0.35433070866141736" top="0.98425196850393704" bottom="0.98425196850393704" header="0.51181102362204722" footer="0.51181102362204722"/>
  <pageSetup paperSize="9" orientation="portrait" horizontalDpi="300" r:id="rId1"/>
  <headerFooter alignWithMargins="0">
    <oddHeader>&amp;L&amp;11&amp;U"LUGAL"d.o.o. Split, Zlodrina poljana 1 - tel/fax : 021/ 490-250</oddHeader>
    <oddFooter>&amp;L&amp;8Građevina: Rekonstrukcija građevine PP Sinj&amp;R&amp;8Troškovnik&amp;10&amp;8T.D. 412/03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01"/>
  <dimension ref="A1:G111"/>
  <sheetViews>
    <sheetView topLeftCell="A5" workbookViewId="0">
      <selection activeCell="G5"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ht="12.75" customHeight="1">
      <c r="B3" s="19" t="s">
        <v>1248</v>
      </c>
    </row>
    <row r="4" spans="1:7" ht="38.25" customHeight="1">
      <c r="B4" s="19" t="s">
        <v>1934</v>
      </c>
    </row>
    <row r="5" spans="1:7" ht="12.75" customHeight="1">
      <c r="B5" s="22" t="s">
        <v>1249</v>
      </c>
    </row>
    <row r="6" spans="1:7" ht="12.75" customHeight="1">
      <c r="B6" s="22" t="s">
        <v>1932</v>
      </c>
    </row>
    <row r="7" spans="1:7" ht="12.75" customHeight="1">
      <c r="B7" s="22" t="s">
        <v>1933</v>
      </c>
    </row>
    <row r="9" spans="1:7">
      <c r="A9" s="295" t="s">
        <v>959</v>
      </c>
      <c r="B9" s="296"/>
      <c r="C9" s="296"/>
      <c r="D9" s="296"/>
      <c r="E9" s="296"/>
      <c r="F9" s="296"/>
    </row>
    <row r="10" spans="1:7" ht="12.75" customHeight="1"/>
    <row r="11" spans="1:7" ht="25.5" customHeight="1">
      <c r="A11" s="36" t="s">
        <v>277</v>
      </c>
      <c r="B11" s="37" t="s">
        <v>1280</v>
      </c>
    </row>
    <row r="12" spans="1:7" ht="38.25" customHeight="1">
      <c r="B12" s="19" t="s">
        <v>1281</v>
      </c>
    </row>
    <row r="13" spans="1:7" ht="25.5" customHeight="1">
      <c r="B13" s="19" t="s">
        <v>1282</v>
      </c>
    </row>
    <row r="14" spans="1:7" ht="6" customHeight="1">
      <c r="B14" s="19"/>
    </row>
    <row r="15" spans="1:7" ht="12.75" customHeight="1">
      <c r="B15" s="19" t="s">
        <v>1283</v>
      </c>
    </row>
    <row r="16" spans="1:7" ht="6" customHeight="1">
      <c r="B16" s="19"/>
    </row>
    <row r="17" spans="1:7" ht="12.75" customHeight="1">
      <c r="B17" s="19" t="s">
        <v>1707</v>
      </c>
      <c r="C17" s="7" t="s">
        <v>289</v>
      </c>
      <c r="D17" s="6">
        <v>51</v>
      </c>
      <c r="E17" s="8">
        <v>110</v>
      </c>
      <c r="F17" s="6">
        <f>+D17*E17</f>
        <v>5610</v>
      </c>
      <c r="G17" s="106">
        <v>110</v>
      </c>
    </row>
    <row r="18" spans="1:7" ht="6" customHeight="1">
      <c r="B18" s="19"/>
      <c r="G18" s="106"/>
    </row>
    <row r="19" spans="1:7" ht="12.75" customHeight="1">
      <c r="B19" s="19" t="s">
        <v>491</v>
      </c>
      <c r="C19" s="7" t="s">
        <v>289</v>
      </c>
      <c r="D19" s="6">
        <v>10</v>
      </c>
      <c r="E19" s="8">
        <v>116</v>
      </c>
      <c r="F19" s="6">
        <f>+D19*E19</f>
        <v>1160</v>
      </c>
      <c r="G19" s="106">
        <v>116</v>
      </c>
    </row>
    <row r="20" spans="1:7" ht="6" customHeight="1">
      <c r="B20" s="19"/>
      <c r="G20" s="106"/>
    </row>
    <row r="21" spans="1:7" ht="12.75" customHeight="1">
      <c r="B21" s="19" t="s">
        <v>730</v>
      </c>
      <c r="C21" s="7" t="s">
        <v>289</v>
      </c>
      <c r="D21" s="6">
        <v>54</v>
      </c>
      <c r="E21" s="8">
        <v>125</v>
      </c>
      <c r="F21" s="6">
        <f>+D21*E21</f>
        <v>6750</v>
      </c>
      <c r="G21" s="106">
        <v>125</v>
      </c>
    </row>
    <row r="22" spans="1:7" ht="6" customHeight="1">
      <c r="B22" s="19"/>
      <c r="G22" s="106"/>
    </row>
    <row r="23" spans="1:7" ht="12.75" customHeight="1">
      <c r="B23" s="19" t="s">
        <v>1285</v>
      </c>
      <c r="C23" s="7" t="s">
        <v>289</v>
      </c>
      <c r="D23" s="6">
        <v>48.5</v>
      </c>
      <c r="E23" s="8">
        <v>230</v>
      </c>
      <c r="F23" s="6">
        <f>+D23*E23</f>
        <v>11155</v>
      </c>
      <c r="G23" s="106">
        <v>230</v>
      </c>
    </row>
    <row r="24" spans="1:7" ht="12.75" customHeight="1">
      <c r="B24" s="19"/>
      <c r="G24" s="106"/>
    </row>
    <row r="25" spans="1:7" ht="25.5" customHeight="1">
      <c r="A25" s="36" t="s">
        <v>280</v>
      </c>
      <c r="B25" s="37" t="s">
        <v>1286</v>
      </c>
      <c r="G25" s="106"/>
    </row>
    <row r="26" spans="1:7" ht="6" customHeight="1">
      <c r="B26" s="19"/>
      <c r="G26" s="106"/>
    </row>
    <row r="27" spans="1:7" ht="12.75" customHeight="1">
      <c r="B27" s="19" t="s">
        <v>1284</v>
      </c>
      <c r="C27" s="7" t="s">
        <v>292</v>
      </c>
      <c r="D27" s="6">
        <v>1</v>
      </c>
      <c r="E27" s="8">
        <v>160</v>
      </c>
      <c r="F27" s="6">
        <f>+D27*E27</f>
        <v>160</v>
      </c>
      <c r="G27" s="106">
        <v>160</v>
      </c>
    </row>
    <row r="28" spans="1:7" ht="6" customHeight="1">
      <c r="B28" s="19"/>
      <c r="G28" s="106"/>
    </row>
    <row r="29" spans="1:7" ht="12.75" customHeight="1">
      <c r="B29" s="19" t="s">
        <v>1285</v>
      </c>
      <c r="C29" s="7" t="s">
        <v>292</v>
      </c>
      <c r="D29" s="6">
        <v>1</v>
      </c>
      <c r="E29" s="8">
        <v>360</v>
      </c>
      <c r="F29" s="6">
        <f>+D29*E29</f>
        <v>360</v>
      </c>
      <c r="G29" s="106">
        <v>360</v>
      </c>
    </row>
    <row r="30" spans="1:7" ht="12.75" customHeight="1">
      <c r="B30" s="19"/>
      <c r="G30" s="106"/>
    </row>
    <row r="31" spans="1:7" ht="25.5" customHeight="1">
      <c r="A31" s="36" t="s">
        <v>290</v>
      </c>
      <c r="B31" s="37" t="s">
        <v>724</v>
      </c>
      <c r="G31" s="106"/>
    </row>
    <row r="32" spans="1:7" ht="12.75" customHeight="1">
      <c r="B32" s="19" t="s">
        <v>725</v>
      </c>
      <c r="G32" s="106"/>
    </row>
    <row r="33" spans="1:7" ht="6" customHeight="1">
      <c r="B33" s="19"/>
      <c r="G33" s="106"/>
    </row>
    <row r="34" spans="1:7" ht="12.75" customHeight="1">
      <c r="B34" s="19" t="s">
        <v>726</v>
      </c>
      <c r="C34" s="7" t="s">
        <v>727</v>
      </c>
      <c r="D34" s="6">
        <v>1</v>
      </c>
      <c r="F34" s="6" t="s">
        <v>1840</v>
      </c>
      <c r="G34" s="106"/>
    </row>
    <row r="35" spans="1:7" ht="12.75" customHeight="1">
      <c r="B35" s="19"/>
      <c r="G35" s="106"/>
    </row>
    <row r="36" spans="1:7" ht="12.75" customHeight="1">
      <c r="A36" s="36" t="s">
        <v>291</v>
      </c>
      <c r="B36" s="37" t="s">
        <v>728</v>
      </c>
      <c r="G36" s="106"/>
    </row>
    <row r="37" spans="1:7" ht="6" customHeight="1">
      <c r="B37" s="22"/>
      <c r="G37" s="106"/>
    </row>
    <row r="38" spans="1:7" ht="12.75" customHeight="1">
      <c r="B38" s="19" t="s">
        <v>729</v>
      </c>
      <c r="C38" s="7" t="s">
        <v>292</v>
      </c>
      <c r="D38" s="6">
        <v>1</v>
      </c>
      <c r="E38" s="8">
        <v>400</v>
      </c>
      <c r="F38" s="6">
        <f>+D38*E38</f>
        <v>400</v>
      </c>
      <c r="G38" s="106">
        <v>400</v>
      </c>
    </row>
    <row r="39" spans="1:7" ht="6" customHeight="1">
      <c r="A39" s="39"/>
      <c r="B39" s="40"/>
      <c r="G39" s="106"/>
    </row>
    <row r="40" spans="1:7" ht="12.75" customHeight="1">
      <c r="B40" s="19" t="s">
        <v>730</v>
      </c>
      <c r="C40" s="7" t="s">
        <v>292</v>
      </c>
      <c r="D40" s="6">
        <v>1</v>
      </c>
      <c r="E40" s="8">
        <v>210</v>
      </c>
      <c r="F40" s="6">
        <f>+D40*E40</f>
        <v>210</v>
      </c>
      <c r="G40" s="106">
        <v>210</v>
      </c>
    </row>
    <row r="41" spans="1:7" ht="12.75" customHeight="1">
      <c r="B41" s="19"/>
      <c r="G41" s="106"/>
    </row>
    <row r="42" spans="1:7" ht="25.5" customHeight="1">
      <c r="A42" s="36" t="s">
        <v>293</v>
      </c>
      <c r="B42" s="37" t="s">
        <v>731</v>
      </c>
      <c r="G42" s="106"/>
    </row>
    <row r="43" spans="1:7" ht="6" customHeight="1">
      <c r="B43" s="19"/>
      <c r="G43" s="106"/>
    </row>
    <row r="44" spans="1:7" ht="12.75" customHeight="1">
      <c r="B44" s="19" t="s">
        <v>729</v>
      </c>
      <c r="C44" s="7" t="s">
        <v>727</v>
      </c>
      <c r="D44" s="6">
        <v>1</v>
      </c>
      <c r="F44" s="6" t="s">
        <v>1840</v>
      </c>
      <c r="G44" s="106"/>
    </row>
    <row r="45" spans="1:7" ht="6" customHeight="1">
      <c r="B45" s="19"/>
      <c r="G45" s="106"/>
    </row>
    <row r="46" spans="1:7" ht="12.75" customHeight="1">
      <c r="B46" s="19" t="s">
        <v>730</v>
      </c>
      <c r="C46" s="7" t="s">
        <v>727</v>
      </c>
      <c r="D46" s="6">
        <v>1</v>
      </c>
      <c r="F46" s="6" t="s">
        <v>1840</v>
      </c>
      <c r="G46" s="106"/>
    </row>
    <row r="47" spans="1:7" ht="12.75" customHeight="1">
      <c r="A47" s="39"/>
      <c r="B47" s="40"/>
      <c r="G47" s="106"/>
    </row>
    <row r="48" spans="1:7" ht="25.5" customHeight="1">
      <c r="A48" s="36" t="s">
        <v>1421</v>
      </c>
      <c r="B48" s="37" t="s">
        <v>238</v>
      </c>
      <c r="G48" s="106"/>
    </row>
    <row r="49" spans="1:7" ht="12.75" customHeight="1">
      <c r="A49" s="39"/>
      <c r="B49" s="40" t="s">
        <v>716</v>
      </c>
      <c r="G49" s="106"/>
    </row>
    <row r="50" spans="1:7" ht="12.75" customHeight="1">
      <c r="A50" s="39"/>
      <c r="B50" s="38" t="s">
        <v>853</v>
      </c>
      <c r="G50" s="106"/>
    </row>
    <row r="51" spans="1:7" ht="12.75" customHeight="1">
      <c r="A51" s="39"/>
      <c r="B51" s="38" t="s">
        <v>255</v>
      </c>
      <c r="G51" s="106"/>
    </row>
    <row r="52" spans="1:7" ht="12.75" customHeight="1">
      <c r="A52" s="39"/>
      <c r="B52" s="38" t="s">
        <v>852</v>
      </c>
      <c r="G52" s="106"/>
    </row>
    <row r="53" spans="1:7" ht="12.75" customHeight="1">
      <c r="A53" s="39"/>
      <c r="B53" s="38" t="s">
        <v>717</v>
      </c>
      <c r="G53" s="106"/>
    </row>
    <row r="54" spans="1:7" ht="12.75" customHeight="1">
      <c r="A54" s="39"/>
      <c r="B54" s="38" t="s">
        <v>254</v>
      </c>
      <c r="G54" s="106"/>
    </row>
    <row r="55" spans="1:7" ht="12.75" customHeight="1">
      <c r="A55" s="39"/>
      <c r="B55" s="38" t="s">
        <v>855</v>
      </c>
      <c r="G55" s="106"/>
    </row>
    <row r="56" spans="1:7" ht="12.75" customHeight="1">
      <c r="A56" s="39"/>
      <c r="B56" s="38" t="s">
        <v>239</v>
      </c>
      <c r="G56" s="106"/>
    </row>
    <row r="57" spans="1:7" ht="12.75" customHeight="1">
      <c r="A57" s="39"/>
      <c r="B57" s="38" t="s">
        <v>854</v>
      </c>
      <c r="G57" s="106"/>
    </row>
    <row r="58" spans="1:7" ht="12.75" customHeight="1">
      <c r="A58" s="39"/>
      <c r="B58" s="38" t="s">
        <v>851</v>
      </c>
      <c r="G58" s="106"/>
    </row>
    <row r="59" spans="1:7" ht="6" customHeight="1">
      <c r="A59" s="39"/>
      <c r="B59" s="40"/>
      <c r="G59" s="106"/>
    </row>
    <row r="60" spans="1:7" ht="12.75" customHeight="1">
      <c r="A60" s="39"/>
      <c r="B60" s="40" t="s">
        <v>240</v>
      </c>
      <c r="C60" s="7" t="s">
        <v>979</v>
      </c>
      <c r="D60" s="6">
        <v>360</v>
      </c>
      <c r="F60" s="6" t="s">
        <v>1840</v>
      </c>
      <c r="G60" s="106"/>
    </row>
    <row r="61" spans="1:7" ht="12.75" customHeight="1">
      <c r="A61" s="39"/>
      <c r="B61" s="40"/>
      <c r="G61" s="106"/>
    </row>
    <row r="62" spans="1:7" ht="25.5" customHeight="1">
      <c r="A62" s="36" t="s">
        <v>1422</v>
      </c>
      <c r="B62" s="37" t="s">
        <v>732</v>
      </c>
      <c r="G62" s="106"/>
    </row>
    <row r="63" spans="1:7" ht="12.75" customHeight="1">
      <c r="B63" s="19" t="s">
        <v>1828</v>
      </c>
      <c r="G63" s="106"/>
    </row>
    <row r="64" spans="1:7" ht="12.75" customHeight="1">
      <c r="B64" s="19" t="s">
        <v>1231</v>
      </c>
      <c r="E64" s="27"/>
      <c r="G64" s="107"/>
    </row>
    <row r="65" spans="1:7" ht="12.75" customHeight="1">
      <c r="B65" s="19" t="s">
        <v>1232</v>
      </c>
      <c r="G65" s="106"/>
    </row>
    <row r="66" spans="1:7" ht="6" customHeight="1">
      <c r="B66" s="19"/>
      <c r="G66" s="106"/>
    </row>
    <row r="67" spans="1:7" ht="12.75" customHeight="1">
      <c r="B67" s="19" t="s">
        <v>1233</v>
      </c>
      <c r="C67" s="7" t="s">
        <v>292</v>
      </c>
      <c r="D67" s="6">
        <v>1</v>
      </c>
      <c r="E67" s="8">
        <v>820</v>
      </c>
      <c r="F67" s="6">
        <f>+D67*E67</f>
        <v>820</v>
      </c>
      <c r="G67" s="106">
        <v>820</v>
      </c>
    </row>
    <row r="68" spans="1:7" ht="12.75" customHeight="1">
      <c r="B68" s="19"/>
      <c r="G68" s="106"/>
    </row>
    <row r="69" spans="1:7" ht="38.25" customHeight="1">
      <c r="A69" s="36" t="s">
        <v>1424</v>
      </c>
      <c r="B69" s="37" t="s">
        <v>1234</v>
      </c>
      <c r="G69" s="106"/>
    </row>
    <row r="70" spans="1:7" ht="12.75" customHeight="1">
      <c r="B70" s="19" t="s">
        <v>1235</v>
      </c>
      <c r="G70" s="106"/>
    </row>
    <row r="71" spans="1:7" ht="6" customHeight="1">
      <c r="B71" s="19"/>
      <c r="G71" s="106"/>
    </row>
    <row r="72" spans="1:7" ht="12.75" customHeight="1">
      <c r="B72" s="19" t="s">
        <v>1706</v>
      </c>
      <c r="G72" s="106"/>
    </row>
    <row r="73" spans="1:7" ht="6" customHeight="1">
      <c r="B73" s="19"/>
      <c r="G73" s="106"/>
    </row>
    <row r="74" spans="1:7" ht="12.75" customHeight="1">
      <c r="B74" s="19" t="s">
        <v>1708</v>
      </c>
      <c r="C74" s="7" t="s">
        <v>292</v>
      </c>
      <c r="D74" s="6">
        <v>2</v>
      </c>
      <c r="E74" s="8">
        <v>4300</v>
      </c>
      <c r="F74" s="6">
        <f>+D74*E74</f>
        <v>8600</v>
      </c>
      <c r="G74" s="106">
        <v>4300</v>
      </c>
    </row>
    <row r="75" spans="1:7" ht="12.75" customHeight="1">
      <c r="B75" s="19"/>
      <c r="G75" s="106"/>
    </row>
    <row r="76" spans="1:7" ht="38.25" customHeight="1">
      <c r="A76" s="36" t="s">
        <v>931</v>
      </c>
      <c r="B76" s="37" t="s">
        <v>1236</v>
      </c>
      <c r="G76" s="106"/>
    </row>
    <row r="77" spans="1:7" ht="25.5" customHeight="1">
      <c r="B77" s="19" t="s">
        <v>1237</v>
      </c>
      <c r="G77" s="106"/>
    </row>
    <row r="78" spans="1:7" ht="25.5" customHeight="1">
      <c r="B78" s="19" t="s">
        <v>1238</v>
      </c>
      <c r="C78" s="7" t="s">
        <v>292</v>
      </c>
      <c r="D78" s="6">
        <v>2</v>
      </c>
      <c r="E78" s="8">
        <v>4900</v>
      </c>
      <c r="F78" s="6">
        <f>+D78*E78</f>
        <v>9800</v>
      </c>
      <c r="G78" s="106">
        <v>4900</v>
      </c>
    </row>
    <row r="79" spans="1:7" ht="12.75" customHeight="1">
      <c r="B79" s="19"/>
      <c r="G79" s="106"/>
    </row>
    <row r="80" spans="1:7" s="55" customFormat="1" ht="25.5" hidden="1" customHeight="1">
      <c r="A80" s="52" t="s">
        <v>653</v>
      </c>
      <c r="B80" s="53" t="s">
        <v>1602</v>
      </c>
      <c r="C80" s="54"/>
      <c r="D80" s="27"/>
      <c r="E80" s="27"/>
      <c r="F80" s="27"/>
      <c r="G80" s="110"/>
    </row>
    <row r="81" spans="1:7" s="55" customFormat="1" ht="25.5" hidden="1" customHeight="1">
      <c r="A81" s="56"/>
      <c r="B81" s="57" t="s">
        <v>1348</v>
      </c>
      <c r="C81" s="54"/>
      <c r="D81" s="27"/>
      <c r="E81" s="27"/>
      <c r="F81" s="27"/>
      <c r="G81" s="110"/>
    </row>
    <row r="82" spans="1:7" s="55" customFormat="1" ht="6" hidden="1" customHeight="1">
      <c r="A82" s="56"/>
      <c r="B82" s="57"/>
      <c r="C82" s="54"/>
      <c r="D82" s="27"/>
      <c r="E82" s="27"/>
      <c r="F82" s="27"/>
      <c r="G82" s="110"/>
    </row>
    <row r="83" spans="1:7" s="55" customFormat="1" ht="12.75" hidden="1" customHeight="1">
      <c r="A83" s="56"/>
      <c r="B83" s="57" t="s">
        <v>1603</v>
      </c>
      <c r="C83" s="54" t="s">
        <v>289</v>
      </c>
      <c r="D83" s="27">
        <v>163.5</v>
      </c>
      <c r="E83" s="27"/>
      <c r="F83" s="27"/>
      <c r="G83" s="110"/>
    </row>
    <row r="84" spans="1:7" s="55" customFormat="1" ht="12.75" hidden="1" customHeight="1">
      <c r="A84" s="56"/>
      <c r="B84" s="57"/>
      <c r="C84" s="54"/>
      <c r="D84" s="27"/>
      <c r="E84" s="27"/>
      <c r="F84" s="27"/>
      <c r="G84" s="110"/>
    </row>
    <row r="85" spans="1:7" s="55" customFormat="1" ht="38.25" hidden="1" customHeight="1">
      <c r="A85" s="52" t="s">
        <v>654</v>
      </c>
      <c r="B85" s="53" t="s">
        <v>1604</v>
      </c>
      <c r="C85" s="54"/>
      <c r="D85" s="27"/>
      <c r="E85" s="27"/>
      <c r="F85" s="27"/>
      <c r="G85" s="110"/>
    </row>
    <row r="86" spans="1:7" s="55" customFormat="1" ht="25.5" hidden="1" customHeight="1">
      <c r="A86" s="56"/>
      <c r="B86" s="57" t="s">
        <v>1606</v>
      </c>
      <c r="C86" s="54"/>
      <c r="D86" s="27"/>
      <c r="E86" s="27"/>
      <c r="F86" s="27"/>
      <c r="G86" s="110"/>
    </row>
    <row r="87" spans="1:7" s="55" customFormat="1" ht="25.5" hidden="1" customHeight="1">
      <c r="A87" s="56"/>
      <c r="B87" s="57" t="s">
        <v>1605</v>
      </c>
      <c r="C87" s="54"/>
      <c r="D87" s="27"/>
      <c r="E87" s="27"/>
      <c r="F87" s="27"/>
      <c r="G87" s="110"/>
    </row>
    <row r="88" spans="1:7" s="55" customFormat="1" ht="6" hidden="1" customHeight="1">
      <c r="A88" s="56"/>
      <c r="B88" s="57"/>
      <c r="C88" s="54"/>
      <c r="D88" s="27"/>
      <c r="E88" s="27"/>
      <c r="F88" s="27"/>
      <c r="G88" s="110"/>
    </row>
    <row r="89" spans="1:7" s="55" customFormat="1" ht="12.75" hidden="1" customHeight="1">
      <c r="A89" s="56"/>
      <c r="B89" s="57" t="s">
        <v>1607</v>
      </c>
      <c r="C89" s="54" t="s">
        <v>289</v>
      </c>
      <c r="D89" s="27">
        <v>163.5</v>
      </c>
      <c r="E89" s="27"/>
      <c r="F89" s="27"/>
      <c r="G89" s="110"/>
    </row>
    <row r="90" spans="1:7" s="55" customFormat="1" ht="12.75" hidden="1" customHeight="1">
      <c r="A90" s="56"/>
      <c r="B90" s="57"/>
      <c r="C90" s="54"/>
      <c r="D90" s="27"/>
      <c r="E90" s="27"/>
      <c r="F90" s="27"/>
      <c r="G90" s="110"/>
    </row>
    <row r="91" spans="1:7" s="55" customFormat="1" ht="25.5" hidden="1" customHeight="1">
      <c r="A91" s="52" t="s">
        <v>834</v>
      </c>
      <c r="B91" s="53" t="s">
        <v>1318</v>
      </c>
      <c r="C91" s="54"/>
      <c r="D91" s="27"/>
      <c r="E91" s="27"/>
      <c r="F91" s="27"/>
      <c r="G91" s="110"/>
    </row>
    <row r="92" spans="1:7" s="55" customFormat="1" ht="12.75" hidden="1" customHeight="1">
      <c r="A92" s="56"/>
      <c r="B92" s="57" t="s">
        <v>1776</v>
      </c>
      <c r="C92" s="54"/>
      <c r="D92" s="27"/>
      <c r="E92" s="27"/>
      <c r="F92" s="27"/>
      <c r="G92" s="110"/>
    </row>
    <row r="93" spans="1:7" s="55" customFormat="1" ht="12.75" hidden="1" customHeight="1">
      <c r="A93" s="56"/>
      <c r="B93" s="57" t="s">
        <v>1611</v>
      </c>
      <c r="C93" s="54"/>
      <c r="D93" s="27"/>
      <c r="E93" s="27"/>
      <c r="F93" s="27"/>
      <c r="G93" s="110"/>
    </row>
    <row r="94" spans="1:7" s="55" customFormat="1" ht="25.5" hidden="1" customHeight="1">
      <c r="A94" s="56"/>
      <c r="B94" s="57" t="s">
        <v>1612</v>
      </c>
      <c r="C94" s="54"/>
      <c r="D94" s="27"/>
      <c r="E94" s="27"/>
      <c r="F94" s="27"/>
      <c r="G94" s="110"/>
    </row>
    <row r="95" spans="1:7" s="55" customFormat="1" ht="6" hidden="1" customHeight="1">
      <c r="A95" s="56"/>
      <c r="B95" s="57"/>
      <c r="C95" s="54"/>
      <c r="D95" s="27"/>
      <c r="E95" s="27"/>
      <c r="F95" s="27"/>
      <c r="G95" s="110"/>
    </row>
    <row r="96" spans="1:7" s="55" customFormat="1" ht="12.75" hidden="1" customHeight="1">
      <c r="A96" s="56"/>
      <c r="B96" s="57" t="s">
        <v>1613</v>
      </c>
      <c r="C96" s="54" t="s">
        <v>289</v>
      </c>
      <c r="D96" s="27">
        <v>163.5</v>
      </c>
      <c r="E96" s="27"/>
      <c r="F96" s="27"/>
      <c r="G96" s="110"/>
    </row>
    <row r="97" spans="1:7" s="55" customFormat="1" ht="12.75" hidden="1" customHeight="1">
      <c r="A97" s="56"/>
      <c r="B97" s="57"/>
      <c r="C97" s="54"/>
      <c r="D97" s="27"/>
      <c r="E97" s="27"/>
      <c r="F97" s="27"/>
      <c r="G97" s="110"/>
    </row>
    <row r="98" spans="1:7" s="55" customFormat="1" ht="12.75" hidden="1" customHeight="1">
      <c r="A98" s="52" t="s">
        <v>1269</v>
      </c>
      <c r="B98" s="53" t="s">
        <v>1614</v>
      </c>
      <c r="C98" s="54"/>
      <c r="D98" s="27"/>
      <c r="E98" s="27"/>
      <c r="F98" s="27"/>
      <c r="G98" s="110"/>
    </row>
    <row r="99" spans="1:7" s="55" customFormat="1" ht="63.75" hidden="1" customHeight="1">
      <c r="A99" s="56"/>
      <c r="B99" s="57" t="s">
        <v>1615</v>
      </c>
      <c r="C99" s="54"/>
      <c r="D99" s="27"/>
      <c r="E99" s="27"/>
      <c r="F99" s="27"/>
      <c r="G99" s="110"/>
    </row>
    <row r="100" spans="1:7" s="55" customFormat="1" ht="25.5" hidden="1" customHeight="1">
      <c r="A100" s="56"/>
      <c r="B100" s="57" t="s">
        <v>1247</v>
      </c>
      <c r="C100" s="54"/>
      <c r="D100" s="27"/>
      <c r="E100" s="27"/>
      <c r="F100" s="27"/>
      <c r="G100" s="110"/>
    </row>
    <row r="101" spans="1:7" s="55" customFormat="1" ht="6" hidden="1" customHeight="1">
      <c r="A101" s="56"/>
      <c r="B101" s="57"/>
      <c r="C101" s="54"/>
      <c r="D101" s="27"/>
      <c r="E101" s="27"/>
      <c r="F101" s="27"/>
      <c r="G101" s="110"/>
    </row>
    <row r="102" spans="1:7" s="55" customFormat="1" ht="12.75" hidden="1" customHeight="1">
      <c r="A102" s="56"/>
      <c r="B102" s="57" t="s">
        <v>1709</v>
      </c>
      <c r="C102" s="54" t="s">
        <v>292</v>
      </c>
      <c r="D102" s="27">
        <v>2</v>
      </c>
      <c r="E102" s="27"/>
      <c r="F102" s="27"/>
      <c r="G102" s="110"/>
    </row>
    <row r="103" spans="1:7" s="55" customFormat="1" ht="12.75" hidden="1" customHeight="1">
      <c r="A103" s="56"/>
      <c r="B103" s="57"/>
      <c r="C103" s="54"/>
      <c r="D103" s="27"/>
      <c r="E103" s="27"/>
      <c r="F103" s="27"/>
      <c r="G103" s="110"/>
    </row>
    <row r="104" spans="1:7" s="55" customFormat="1" ht="25.5" hidden="1" customHeight="1">
      <c r="A104" s="52" t="s">
        <v>844</v>
      </c>
      <c r="B104" s="53" t="s">
        <v>1710</v>
      </c>
      <c r="C104" s="54"/>
      <c r="D104" s="27"/>
      <c r="E104" s="27"/>
      <c r="F104" s="27"/>
      <c r="G104" s="110"/>
    </row>
    <row r="105" spans="1:7" s="55" customFormat="1" ht="38.25" hidden="1" customHeight="1">
      <c r="A105" s="56"/>
      <c r="B105" s="57" t="s">
        <v>633</v>
      </c>
      <c r="C105" s="54"/>
      <c r="D105" s="27"/>
      <c r="E105" s="27"/>
      <c r="F105" s="27"/>
      <c r="G105" s="110"/>
    </row>
    <row r="106" spans="1:7" s="55" customFormat="1" ht="6" hidden="1" customHeight="1">
      <c r="A106" s="56"/>
      <c r="B106" s="57"/>
      <c r="C106" s="54"/>
      <c r="D106" s="27"/>
      <c r="E106" s="27"/>
      <c r="F106" s="27"/>
      <c r="G106" s="110"/>
    </row>
    <row r="107" spans="1:7" s="55" customFormat="1" ht="12.75" hidden="1" customHeight="1">
      <c r="A107" s="56"/>
      <c r="B107" s="57" t="s">
        <v>634</v>
      </c>
      <c r="C107" s="54" t="s">
        <v>292</v>
      </c>
      <c r="D107" s="27">
        <v>2</v>
      </c>
      <c r="E107" s="27"/>
      <c r="F107" s="27"/>
      <c r="G107" s="110"/>
    </row>
    <row r="108" spans="1:7" ht="12.75" customHeight="1">
      <c r="B108" s="19"/>
    </row>
    <row r="109" spans="1:7" ht="12.75" customHeight="1">
      <c r="B109" s="19"/>
    </row>
    <row r="110" spans="1:7">
      <c r="B110" s="30"/>
      <c r="C110" s="9"/>
      <c r="D110" s="10"/>
      <c r="E110" s="11"/>
      <c r="F110" s="10"/>
    </row>
    <row r="111" spans="1:7" s="46" customFormat="1">
      <c r="A111" s="45"/>
      <c r="B111" s="318" t="s">
        <v>960</v>
      </c>
      <c r="C111" s="319"/>
      <c r="D111" s="319"/>
      <c r="F111" s="63">
        <f>SUM(F12:F110)</f>
        <v>45025</v>
      </c>
      <c r="G111" s="111"/>
    </row>
  </sheetData>
  <mergeCells count="2">
    <mergeCell ref="A9:F9"/>
    <mergeCell ref="B111:D1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1" max="16383" man="1"/>
    <brk id="6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011">
    <tabColor indexed="43"/>
  </sheetPr>
  <dimension ref="A1:G87"/>
  <sheetViews>
    <sheetView workbookViewId="0">
      <selection activeCell="D34" sqref="D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95" t="s">
        <v>961</v>
      </c>
      <c r="B3" s="296"/>
      <c r="C3" s="296"/>
      <c r="D3" s="296"/>
      <c r="E3" s="296"/>
      <c r="F3" s="296"/>
    </row>
    <row r="4" spans="1:7" ht="12.75" customHeight="1"/>
    <row r="5" spans="1:7" ht="25.5" customHeight="1">
      <c r="A5" s="36" t="s">
        <v>277</v>
      </c>
      <c r="B5" s="37" t="s">
        <v>164</v>
      </c>
    </row>
    <row r="6" spans="1:7" ht="51" customHeight="1">
      <c r="B6" s="19" t="s">
        <v>13</v>
      </c>
    </row>
    <row r="7" spans="1:7" ht="25.5" customHeight="1">
      <c r="B7" s="19" t="s">
        <v>11</v>
      </c>
    </row>
    <row r="8" spans="1:7" ht="25.5" customHeight="1">
      <c r="B8" s="19" t="s">
        <v>1711</v>
      </c>
    </row>
    <row r="9" spans="1:7" ht="38.25" customHeight="1">
      <c r="B9" s="19" t="s">
        <v>12</v>
      </c>
    </row>
    <row r="10" spans="1:7" ht="38.25" customHeight="1">
      <c r="B10" s="19" t="s">
        <v>470</v>
      </c>
    </row>
    <row r="11" spans="1:7" ht="6" customHeight="1">
      <c r="B11" s="19"/>
    </row>
    <row r="12" spans="1:7" ht="25.5" customHeight="1">
      <c r="B12" s="19" t="s">
        <v>626</v>
      </c>
    </row>
    <row r="13" spans="1:7" ht="6" customHeight="1">
      <c r="B13" s="19"/>
    </row>
    <row r="14" spans="1:7" ht="12.75" customHeight="1">
      <c r="B14" s="19" t="s">
        <v>627</v>
      </c>
      <c r="C14" s="7" t="s">
        <v>289</v>
      </c>
      <c r="D14" s="44" t="s">
        <v>1712</v>
      </c>
    </row>
    <row r="15" spans="1:7" ht="6" customHeight="1">
      <c r="B15" s="19"/>
    </row>
    <row r="16" spans="1:7" ht="12.75" customHeight="1">
      <c r="B16" s="19" t="s">
        <v>628</v>
      </c>
      <c r="C16" s="7" t="s">
        <v>289</v>
      </c>
      <c r="D16" s="6">
        <v>142</v>
      </c>
      <c r="E16" s="8">
        <v>69</v>
      </c>
      <c r="F16" s="6">
        <f>+D16*E16</f>
        <v>9798</v>
      </c>
      <c r="G16" s="106">
        <v>69</v>
      </c>
    </row>
    <row r="17" spans="1:7" ht="6" customHeight="1">
      <c r="B17" s="19"/>
      <c r="G17" s="106"/>
    </row>
    <row r="18" spans="1:7" ht="12.75" customHeight="1">
      <c r="B18" s="19" t="s">
        <v>629</v>
      </c>
      <c r="C18" s="7" t="s">
        <v>289</v>
      </c>
      <c r="D18" s="6">
        <v>89.5</v>
      </c>
      <c r="E18" s="8">
        <v>96</v>
      </c>
      <c r="F18" s="6">
        <f>+D18*E18</f>
        <v>8592</v>
      </c>
      <c r="G18" s="106">
        <v>96</v>
      </c>
    </row>
    <row r="19" spans="1:7" ht="6" customHeight="1">
      <c r="B19" s="19"/>
      <c r="G19" s="106"/>
    </row>
    <row r="20" spans="1:7" ht="12.75" customHeight="1">
      <c r="B20" s="19" t="s">
        <v>630</v>
      </c>
      <c r="C20" s="7" t="s">
        <v>289</v>
      </c>
      <c r="D20" s="6">
        <v>23</v>
      </c>
      <c r="E20" s="8">
        <v>125</v>
      </c>
      <c r="F20" s="6">
        <f>+D20*E20</f>
        <v>2875</v>
      </c>
      <c r="G20" s="106">
        <v>125</v>
      </c>
    </row>
    <row r="21" spans="1:7" ht="12.75" customHeight="1">
      <c r="B21" s="19"/>
      <c r="G21" s="106"/>
    </row>
    <row r="22" spans="1:7" ht="12.75" customHeight="1">
      <c r="A22" s="36" t="s">
        <v>280</v>
      </c>
      <c r="B22" s="37" t="s">
        <v>631</v>
      </c>
      <c r="G22" s="106"/>
    </row>
    <row r="23" spans="1:7" ht="6" customHeight="1">
      <c r="B23" s="19"/>
      <c r="G23" s="106"/>
    </row>
    <row r="24" spans="1:7" ht="12.75" customHeight="1">
      <c r="B24" s="19" t="s">
        <v>632</v>
      </c>
      <c r="G24" s="106"/>
    </row>
    <row r="25" spans="1:7" ht="6" customHeight="1">
      <c r="B25" s="19"/>
      <c r="G25" s="106"/>
    </row>
    <row r="26" spans="1:7" ht="12.75" customHeight="1">
      <c r="B26" s="19" t="s">
        <v>627</v>
      </c>
      <c r="C26" s="7" t="s">
        <v>289</v>
      </c>
      <c r="D26" s="44" t="s">
        <v>1712</v>
      </c>
      <c r="G26" s="106"/>
    </row>
    <row r="27" spans="1:7" ht="6" customHeight="1">
      <c r="B27" s="19"/>
      <c r="G27" s="106"/>
    </row>
    <row r="28" spans="1:7" ht="12.75" customHeight="1">
      <c r="B28" s="19" t="s">
        <v>628</v>
      </c>
      <c r="C28" s="7" t="s">
        <v>289</v>
      </c>
      <c r="D28" s="6">
        <v>11</v>
      </c>
      <c r="E28" s="8">
        <v>50</v>
      </c>
      <c r="F28" s="6">
        <f>+D28*E28</f>
        <v>550</v>
      </c>
      <c r="G28" s="106">
        <v>50</v>
      </c>
    </row>
    <row r="29" spans="1:7" ht="6" customHeight="1">
      <c r="B29" s="19"/>
      <c r="G29" s="106"/>
    </row>
    <row r="30" spans="1:7" ht="12.75" customHeight="1">
      <c r="B30" s="19" t="s">
        <v>629</v>
      </c>
      <c r="C30" s="7" t="s">
        <v>289</v>
      </c>
      <c r="D30" s="6">
        <v>5</v>
      </c>
      <c r="E30" s="8">
        <v>80</v>
      </c>
      <c r="F30" s="6">
        <f>+D30*E30</f>
        <v>400</v>
      </c>
      <c r="G30" s="106">
        <v>80</v>
      </c>
    </row>
    <row r="31" spans="1:7" ht="6" customHeight="1">
      <c r="B31" s="19"/>
      <c r="G31" s="106"/>
    </row>
    <row r="32" spans="1:7" ht="12.75" customHeight="1">
      <c r="B32" s="19" t="s">
        <v>630</v>
      </c>
      <c r="C32" s="7" t="s">
        <v>289</v>
      </c>
      <c r="D32" s="6">
        <v>2</v>
      </c>
      <c r="E32" s="8">
        <v>160</v>
      </c>
      <c r="F32" s="6">
        <f>+D32*E32</f>
        <v>320</v>
      </c>
      <c r="G32" s="106">
        <v>160</v>
      </c>
    </row>
    <row r="33" spans="1:7" ht="12.75" customHeight="1">
      <c r="B33" s="19"/>
      <c r="G33" s="106"/>
    </row>
    <row r="34" spans="1:7" ht="38.25" customHeight="1">
      <c r="A34" s="36" t="s">
        <v>290</v>
      </c>
      <c r="B34" s="37" t="s">
        <v>553</v>
      </c>
      <c r="G34" s="106"/>
    </row>
    <row r="35" spans="1:7" ht="6" customHeight="1">
      <c r="B35" s="19"/>
      <c r="G35" s="106"/>
    </row>
    <row r="36" spans="1:7" ht="12.75" customHeight="1">
      <c r="B36" s="19" t="s">
        <v>632</v>
      </c>
      <c r="G36" s="106"/>
    </row>
    <row r="37" spans="1:7" ht="6" customHeight="1">
      <c r="B37" s="19"/>
      <c r="G37" s="106"/>
    </row>
    <row r="38" spans="1:7" ht="12.75" customHeight="1">
      <c r="B38" s="19" t="s">
        <v>627</v>
      </c>
      <c r="C38" s="7" t="s">
        <v>289</v>
      </c>
      <c r="D38" s="44" t="s">
        <v>1712</v>
      </c>
      <c r="G38" s="106"/>
    </row>
    <row r="39" spans="1:7" ht="6" customHeight="1">
      <c r="B39" s="19"/>
      <c r="G39" s="106"/>
    </row>
    <row r="40" spans="1:7" ht="12.75" customHeight="1">
      <c r="B40" s="19" t="s">
        <v>628</v>
      </c>
      <c r="C40" s="7" t="s">
        <v>289</v>
      </c>
      <c r="D40" s="6">
        <v>27</v>
      </c>
      <c r="E40" s="8">
        <v>190</v>
      </c>
      <c r="F40" s="6">
        <f>+D40*E40</f>
        <v>5130</v>
      </c>
      <c r="G40" s="106">
        <v>190</v>
      </c>
    </row>
    <row r="41" spans="1:7" ht="6" customHeight="1">
      <c r="B41" s="19"/>
      <c r="G41" s="106"/>
    </row>
    <row r="42" spans="1:7" ht="12.75" customHeight="1">
      <c r="B42" s="19" t="s">
        <v>629</v>
      </c>
      <c r="C42" s="7" t="s">
        <v>289</v>
      </c>
      <c r="D42" s="6">
        <v>17</v>
      </c>
      <c r="E42" s="8">
        <v>200</v>
      </c>
      <c r="F42" s="6">
        <f>+D42*E42</f>
        <v>3400</v>
      </c>
      <c r="G42" s="106">
        <v>200</v>
      </c>
    </row>
    <row r="43" spans="1:7" ht="6" customHeight="1">
      <c r="B43" s="19"/>
      <c r="G43" s="106"/>
    </row>
    <row r="44" spans="1:7" ht="12.75" customHeight="1">
      <c r="B44" s="19" t="s">
        <v>630</v>
      </c>
      <c r="C44" s="7" t="s">
        <v>289</v>
      </c>
      <c r="D44" s="6">
        <v>5</v>
      </c>
      <c r="E44" s="8">
        <v>230</v>
      </c>
      <c r="F44" s="6">
        <f>+D44*E44</f>
        <v>1150</v>
      </c>
      <c r="G44" s="106">
        <v>230</v>
      </c>
    </row>
    <row r="45" spans="1:7" ht="12.75" customHeight="1">
      <c r="B45" s="19"/>
      <c r="G45" s="106"/>
    </row>
    <row r="46" spans="1:7" ht="12.75" customHeight="1">
      <c r="A46" s="36" t="s">
        <v>291</v>
      </c>
      <c r="B46" s="37" t="s">
        <v>1419</v>
      </c>
      <c r="G46" s="106"/>
    </row>
    <row r="47" spans="1:7" ht="25.5" customHeight="1">
      <c r="B47" s="19" t="s">
        <v>1819</v>
      </c>
      <c r="G47" s="106"/>
    </row>
    <row r="48" spans="1:7" ht="38.25" customHeight="1">
      <c r="A48" s="39"/>
      <c r="B48" s="40" t="s">
        <v>1195</v>
      </c>
      <c r="G48" s="106"/>
    </row>
    <row r="49" spans="1:7" ht="63.75" customHeight="1">
      <c r="B49" s="19" t="s">
        <v>1820</v>
      </c>
      <c r="G49" s="106"/>
    </row>
    <row r="50" spans="1:7" ht="25.5" customHeight="1">
      <c r="B50" s="19" t="s">
        <v>1196</v>
      </c>
      <c r="G50" s="106"/>
    </row>
    <row r="51" spans="1:7" ht="25.5" customHeight="1">
      <c r="B51" s="19" t="s">
        <v>1822</v>
      </c>
      <c r="G51" s="106"/>
    </row>
    <row r="52" spans="1:7" ht="12.75" customHeight="1">
      <c r="B52" s="19"/>
      <c r="G52" s="106"/>
    </row>
    <row r="53" spans="1:7" ht="25.5" customHeight="1">
      <c r="B53" s="19" t="s">
        <v>1823</v>
      </c>
      <c r="C53" s="7" t="s">
        <v>292</v>
      </c>
      <c r="D53" s="6">
        <v>1</v>
      </c>
      <c r="E53" s="8">
        <v>24300</v>
      </c>
      <c r="F53" s="6">
        <f>+D53*E53</f>
        <v>24300</v>
      </c>
      <c r="G53" s="106">
        <v>24300</v>
      </c>
    </row>
    <row r="54" spans="1:7" ht="12.75" customHeight="1">
      <c r="B54" s="19"/>
      <c r="G54" s="106"/>
    </row>
    <row r="55" spans="1:7" ht="12.75" customHeight="1">
      <c r="A55" s="36" t="s">
        <v>293</v>
      </c>
      <c r="B55" s="37" t="s">
        <v>1419</v>
      </c>
      <c r="G55" s="106"/>
    </row>
    <row r="56" spans="1:7" ht="25.5" customHeight="1">
      <c r="B56" s="19" t="s">
        <v>1821</v>
      </c>
      <c r="G56" s="106"/>
    </row>
    <row r="57" spans="1:7" ht="6" customHeight="1">
      <c r="A57" s="39"/>
      <c r="B57" s="40"/>
      <c r="G57" s="106"/>
    </row>
    <row r="58" spans="1:7" ht="25.5" customHeight="1">
      <c r="B58" s="19" t="s">
        <v>1410</v>
      </c>
      <c r="C58" s="7" t="s">
        <v>292</v>
      </c>
      <c r="D58" s="6">
        <v>1</v>
      </c>
      <c r="E58" s="8">
        <v>1650</v>
      </c>
      <c r="F58" s="6">
        <f>+D58*E58</f>
        <v>1650</v>
      </c>
      <c r="G58" s="106">
        <v>1650</v>
      </c>
    </row>
    <row r="59" spans="1:7" ht="12.75" customHeight="1">
      <c r="B59" s="19"/>
      <c r="G59" s="106"/>
    </row>
    <row r="60" spans="1:7" ht="25.5" customHeight="1">
      <c r="A60" s="36" t="s">
        <v>1421</v>
      </c>
      <c r="B60" s="37" t="s">
        <v>1826</v>
      </c>
      <c r="G60" s="106"/>
    </row>
    <row r="61" spans="1:7" ht="6" customHeight="1">
      <c r="B61" s="19"/>
      <c r="G61" s="106"/>
    </row>
    <row r="62" spans="1:7" ht="25.5" customHeight="1">
      <c r="B62" s="19" t="s">
        <v>1824</v>
      </c>
      <c r="G62" s="106"/>
    </row>
    <row r="63" spans="1:7" ht="12.75" customHeight="1">
      <c r="B63" s="19"/>
      <c r="G63" s="106"/>
    </row>
    <row r="64" spans="1:7" ht="25.5" customHeight="1">
      <c r="B64" s="19" t="s">
        <v>395</v>
      </c>
      <c r="C64" s="7" t="s">
        <v>292</v>
      </c>
      <c r="D64" s="6">
        <v>4</v>
      </c>
      <c r="E64" s="8">
        <v>550</v>
      </c>
      <c r="F64" s="6">
        <f>+D64*E64</f>
        <v>2200</v>
      </c>
      <c r="G64" s="106">
        <v>550</v>
      </c>
    </row>
    <row r="65" spans="1:7" ht="12.75" customHeight="1">
      <c r="B65" s="19"/>
      <c r="G65" s="106"/>
    </row>
    <row r="66" spans="1:7" ht="25.5" customHeight="1">
      <c r="A66" s="36" t="s">
        <v>1422</v>
      </c>
      <c r="B66" s="37" t="s">
        <v>1825</v>
      </c>
      <c r="G66" s="106"/>
    </row>
    <row r="67" spans="1:7" ht="25.5" customHeight="1">
      <c r="B67" s="19" t="s">
        <v>1827</v>
      </c>
      <c r="G67" s="106"/>
    </row>
    <row r="68" spans="1:7" ht="6" customHeight="1">
      <c r="B68" s="19"/>
      <c r="G68" s="106"/>
    </row>
    <row r="69" spans="1:7" ht="25.5" customHeight="1">
      <c r="B69" s="19" t="s">
        <v>1824</v>
      </c>
      <c r="G69" s="106"/>
    </row>
    <row r="70" spans="1:7" ht="12.75" customHeight="1">
      <c r="B70" s="19"/>
      <c r="G70" s="106"/>
    </row>
    <row r="71" spans="1:7" ht="25.5" customHeight="1">
      <c r="B71" s="19" t="s">
        <v>1829</v>
      </c>
      <c r="C71" s="7" t="s">
        <v>292</v>
      </c>
      <c r="D71" s="6">
        <v>16</v>
      </c>
      <c r="E71" s="8">
        <v>880</v>
      </c>
      <c r="F71" s="6">
        <f>+D71*E71</f>
        <v>14080</v>
      </c>
      <c r="G71" s="106">
        <v>880</v>
      </c>
    </row>
    <row r="72" spans="1:7" ht="12.75" customHeight="1">
      <c r="B72" s="19"/>
      <c r="G72" s="106"/>
    </row>
    <row r="73" spans="1:7" ht="25.5" customHeight="1">
      <c r="B73" s="19" t="s">
        <v>1830</v>
      </c>
      <c r="C73" s="7" t="s">
        <v>292</v>
      </c>
      <c r="D73" s="6">
        <v>4</v>
      </c>
      <c r="E73" s="8">
        <v>520</v>
      </c>
      <c r="F73" s="6">
        <f>+D73*E73</f>
        <v>2080</v>
      </c>
      <c r="G73" s="106">
        <v>520</v>
      </c>
    </row>
    <row r="74" spans="1:7" ht="12.75" customHeight="1">
      <c r="B74" s="19"/>
      <c r="G74" s="106"/>
    </row>
    <row r="75" spans="1:7" s="55" customFormat="1" ht="63.2" hidden="1" customHeight="1">
      <c r="A75" s="52" t="s">
        <v>1424</v>
      </c>
      <c r="B75" s="53" t="s">
        <v>1946</v>
      </c>
      <c r="C75" s="54"/>
      <c r="D75" s="27"/>
      <c r="E75" s="27"/>
      <c r="F75" s="27"/>
      <c r="G75" s="107"/>
    </row>
    <row r="76" spans="1:7" s="55" customFormat="1" ht="25.5" hidden="1" customHeight="1">
      <c r="A76" s="56"/>
      <c r="B76" s="57" t="s">
        <v>1027</v>
      </c>
      <c r="C76" s="54"/>
      <c r="D76" s="27"/>
      <c r="E76" s="27"/>
      <c r="F76" s="27"/>
      <c r="G76" s="107"/>
    </row>
    <row r="77" spans="1:7" s="55" customFormat="1" ht="38.25" hidden="1" customHeight="1">
      <c r="A77" s="56"/>
      <c r="B77" s="57" t="s">
        <v>1028</v>
      </c>
      <c r="C77" s="54"/>
      <c r="D77" s="27"/>
      <c r="E77" s="27"/>
      <c r="F77" s="27"/>
      <c r="G77" s="107"/>
    </row>
    <row r="78" spans="1:7" s="55" customFormat="1" ht="6" hidden="1" customHeight="1">
      <c r="A78" s="56"/>
      <c r="B78" s="57"/>
      <c r="C78" s="54"/>
      <c r="D78" s="27"/>
      <c r="E78" s="27"/>
      <c r="F78" s="27"/>
      <c r="G78" s="107"/>
    </row>
    <row r="79" spans="1:7" s="55" customFormat="1" ht="12.75" hidden="1" customHeight="1">
      <c r="A79" s="56"/>
      <c r="B79" s="57" t="s">
        <v>1512</v>
      </c>
      <c r="C79" s="54" t="s">
        <v>289</v>
      </c>
      <c r="D79" s="27">
        <v>254.5</v>
      </c>
      <c r="E79" s="27"/>
      <c r="F79" s="27"/>
      <c r="G79" s="107"/>
    </row>
    <row r="80" spans="1:7" s="55" customFormat="1" ht="12.75" hidden="1" customHeight="1">
      <c r="A80" s="56"/>
      <c r="B80" s="57"/>
      <c r="C80" s="54"/>
      <c r="D80" s="27"/>
      <c r="E80" s="27"/>
      <c r="F80" s="27"/>
      <c r="G80" s="107"/>
    </row>
    <row r="81" spans="1:7" s="55" customFormat="1" ht="25.5" hidden="1" customHeight="1">
      <c r="A81" s="52" t="s">
        <v>931</v>
      </c>
      <c r="B81" s="53" t="s">
        <v>1029</v>
      </c>
      <c r="C81" s="54"/>
      <c r="D81" s="27"/>
      <c r="E81" s="27"/>
      <c r="F81" s="27"/>
      <c r="G81" s="107"/>
    </row>
    <row r="82" spans="1:7" s="55" customFormat="1" ht="38.25" hidden="1" customHeight="1">
      <c r="A82" s="56"/>
      <c r="B82" s="57" t="s">
        <v>1069</v>
      </c>
      <c r="C82" s="54"/>
      <c r="D82" s="27"/>
      <c r="E82" s="27"/>
      <c r="F82" s="27"/>
      <c r="G82" s="107"/>
    </row>
    <row r="83" spans="1:7" s="55" customFormat="1" ht="12.75" hidden="1" customHeight="1">
      <c r="A83" s="56"/>
      <c r="B83" s="57" t="s">
        <v>1070</v>
      </c>
      <c r="C83" s="54" t="s">
        <v>727</v>
      </c>
      <c r="D83" s="27">
        <v>1</v>
      </c>
      <c r="E83" s="27"/>
      <c r="F83" s="27"/>
      <c r="G83" s="107"/>
    </row>
    <row r="84" spans="1:7" ht="12.75" customHeight="1">
      <c r="B84" s="19"/>
      <c r="G84" s="106"/>
    </row>
    <row r="85" spans="1:7" ht="12.75" customHeight="1">
      <c r="B85" s="19"/>
    </row>
    <row r="86" spans="1:7" ht="12.75" customHeight="1">
      <c r="B86" s="30"/>
      <c r="C86" s="9"/>
      <c r="D86" s="10"/>
      <c r="E86" s="11"/>
      <c r="F86" s="10"/>
    </row>
    <row r="87" spans="1:7">
      <c r="B87" s="292" t="s">
        <v>962</v>
      </c>
      <c r="C87" s="293"/>
      <c r="D87" s="293"/>
      <c r="E87" s="62"/>
      <c r="F87" s="62">
        <f>SUM(F6:F86)</f>
        <v>76525</v>
      </c>
    </row>
  </sheetData>
  <mergeCells count="2">
    <mergeCell ref="A3:F3"/>
    <mergeCell ref="B87:D8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5" max="16383" man="1"/>
    <brk id="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1"/>
  <dimension ref="A1:G115"/>
  <sheetViews>
    <sheetView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95" t="s">
        <v>963</v>
      </c>
      <c r="B3" s="296"/>
      <c r="C3" s="296"/>
      <c r="D3" s="296"/>
      <c r="E3" s="296"/>
      <c r="F3" s="296"/>
    </row>
    <row r="4" spans="1:7" ht="12.75" customHeight="1"/>
    <row r="5" spans="1:7" ht="25.5" customHeight="1">
      <c r="A5" s="36" t="s">
        <v>277</v>
      </c>
      <c r="B5" s="37" t="s">
        <v>1853</v>
      </c>
    </row>
    <row r="6" spans="1:7" ht="38.25" customHeight="1">
      <c r="B6" s="19" t="s">
        <v>655</v>
      </c>
    </row>
    <row r="7" spans="1:7" ht="38.25" customHeight="1">
      <c r="B7" s="19" t="s">
        <v>65</v>
      </c>
    </row>
    <row r="8" spans="1:7" ht="12.75" customHeight="1">
      <c r="B8" s="19" t="s">
        <v>66</v>
      </c>
    </row>
    <row r="9" spans="1:7" ht="6" customHeight="1">
      <c r="B9" s="19"/>
    </row>
    <row r="10" spans="1:7" ht="12.75" customHeight="1">
      <c r="B10" s="19" t="s">
        <v>490</v>
      </c>
    </row>
    <row r="11" spans="1:7" ht="6" customHeight="1">
      <c r="B11" s="19"/>
    </row>
    <row r="12" spans="1:7" ht="12.75" customHeight="1">
      <c r="B12" s="19" t="s">
        <v>729</v>
      </c>
      <c r="C12" s="7" t="s">
        <v>289</v>
      </c>
      <c r="D12" s="6">
        <v>17</v>
      </c>
      <c r="E12" s="8">
        <v>230</v>
      </c>
      <c r="F12" s="6">
        <f>+D12*E12</f>
        <v>3910</v>
      </c>
      <c r="G12" s="106">
        <v>230</v>
      </c>
    </row>
    <row r="13" spans="1:7" ht="6" customHeight="1">
      <c r="B13" s="22"/>
      <c r="G13" s="106"/>
    </row>
    <row r="14" spans="1:7" ht="12.75" customHeight="1">
      <c r="B14" s="19" t="s">
        <v>944</v>
      </c>
      <c r="C14" s="7" t="s">
        <v>289</v>
      </c>
      <c r="D14" s="6">
        <v>6.5</v>
      </c>
      <c r="E14" s="8">
        <v>220</v>
      </c>
      <c r="F14" s="6">
        <f>+D14*E14</f>
        <v>1430</v>
      </c>
      <c r="G14" s="106">
        <v>220</v>
      </c>
    </row>
    <row r="15" spans="1:7" ht="6" customHeight="1">
      <c r="A15" s="39"/>
      <c r="B15" s="40"/>
      <c r="G15" s="106"/>
    </row>
    <row r="16" spans="1:7" ht="12.75" customHeight="1">
      <c r="B16" s="19" t="s">
        <v>945</v>
      </c>
      <c r="C16" s="7" t="s">
        <v>289</v>
      </c>
      <c r="D16" s="6">
        <v>33</v>
      </c>
      <c r="E16" s="8">
        <v>125</v>
      </c>
      <c r="F16" s="6">
        <f>+D16*E16</f>
        <v>4125</v>
      </c>
      <c r="G16" s="106">
        <v>125</v>
      </c>
    </row>
    <row r="17" spans="1:7" ht="6" customHeight="1">
      <c r="B17" s="22"/>
      <c r="G17" s="106"/>
    </row>
    <row r="18" spans="1:7" ht="12.75" customHeight="1">
      <c r="B18" s="19" t="s">
        <v>946</v>
      </c>
      <c r="C18" s="7" t="s">
        <v>289</v>
      </c>
      <c r="D18" s="6">
        <v>10</v>
      </c>
      <c r="E18" s="8">
        <v>116</v>
      </c>
      <c r="F18" s="6">
        <f>+D18*E18</f>
        <v>1160</v>
      </c>
      <c r="G18" s="106">
        <v>116</v>
      </c>
    </row>
    <row r="19" spans="1:7" ht="6" customHeight="1">
      <c r="A19" s="39"/>
      <c r="B19" s="40"/>
      <c r="G19" s="106"/>
    </row>
    <row r="20" spans="1:7" ht="12.75" customHeight="1">
      <c r="B20" s="19" t="s">
        <v>1345</v>
      </c>
      <c r="C20" s="7" t="s">
        <v>289</v>
      </c>
      <c r="D20" s="6">
        <v>71</v>
      </c>
      <c r="E20" s="8">
        <v>110</v>
      </c>
      <c r="F20" s="6">
        <f>+D20*E20</f>
        <v>7810</v>
      </c>
      <c r="G20" s="106">
        <v>110</v>
      </c>
    </row>
    <row r="21" spans="1:7" ht="6" customHeight="1">
      <c r="B21" s="19"/>
      <c r="G21" s="106"/>
    </row>
    <row r="22" spans="1:7" ht="12.75" customHeight="1">
      <c r="B22" s="19" t="s">
        <v>1346</v>
      </c>
      <c r="C22" s="7" t="s">
        <v>289</v>
      </c>
      <c r="D22" s="6">
        <v>68</v>
      </c>
      <c r="E22" s="8">
        <v>90</v>
      </c>
      <c r="F22" s="6">
        <f>+D22*E22</f>
        <v>6120</v>
      </c>
      <c r="G22" s="106">
        <v>90</v>
      </c>
    </row>
    <row r="23" spans="1:7" ht="12.75" customHeight="1">
      <c r="B23" s="19"/>
      <c r="G23" s="106"/>
    </row>
    <row r="24" spans="1:7" ht="38.25" customHeight="1">
      <c r="A24" s="36" t="s">
        <v>280</v>
      </c>
      <c r="B24" s="37" t="s">
        <v>818</v>
      </c>
      <c r="G24" s="106"/>
    </row>
    <row r="25" spans="1:7" ht="6" customHeight="1">
      <c r="B25" s="19"/>
      <c r="G25" s="106"/>
    </row>
    <row r="26" spans="1:7" ht="12.75" customHeight="1">
      <c r="B26" s="19" t="s">
        <v>819</v>
      </c>
      <c r="G26" s="106"/>
    </row>
    <row r="27" spans="1:7" ht="6" customHeight="1">
      <c r="B27" s="19"/>
      <c r="G27" s="106"/>
    </row>
    <row r="28" spans="1:7" ht="12.75" customHeight="1">
      <c r="B28" s="19" t="s">
        <v>1284</v>
      </c>
      <c r="C28" s="7" t="s">
        <v>292</v>
      </c>
      <c r="D28" s="6">
        <v>4</v>
      </c>
      <c r="E28" s="8">
        <v>85</v>
      </c>
      <c r="F28" s="6">
        <f>+D28*E28</f>
        <v>340</v>
      </c>
      <c r="G28" s="106">
        <v>85</v>
      </c>
    </row>
    <row r="29" spans="1:7" ht="6" customHeight="1">
      <c r="B29" s="22"/>
      <c r="G29" s="106"/>
    </row>
    <row r="30" spans="1:7" ht="12.75" customHeight="1">
      <c r="B30" s="19" t="s">
        <v>491</v>
      </c>
      <c r="C30" s="7" t="s">
        <v>292</v>
      </c>
      <c r="D30" s="6">
        <v>4</v>
      </c>
      <c r="E30" s="8">
        <v>72</v>
      </c>
      <c r="F30" s="6">
        <f>+D30*E30</f>
        <v>288</v>
      </c>
      <c r="G30" s="106">
        <v>72</v>
      </c>
    </row>
    <row r="31" spans="1:7" ht="6" customHeight="1">
      <c r="A31" s="39"/>
      <c r="B31" s="40"/>
      <c r="G31" s="106"/>
    </row>
    <row r="32" spans="1:7" ht="12.75" customHeight="1">
      <c r="B32" s="19" t="s">
        <v>492</v>
      </c>
      <c r="C32" s="7" t="s">
        <v>292</v>
      </c>
      <c r="D32" s="6">
        <v>14</v>
      </c>
      <c r="E32" s="8">
        <v>60</v>
      </c>
      <c r="F32" s="6">
        <f>+D32*E32</f>
        <v>840</v>
      </c>
      <c r="G32" s="106">
        <v>60</v>
      </c>
    </row>
    <row r="33" spans="1:7" ht="6" customHeight="1">
      <c r="B33" s="19"/>
      <c r="G33" s="106"/>
    </row>
    <row r="34" spans="1:7" ht="12.75" customHeight="1">
      <c r="B34" s="19" t="s">
        <v>943</v>
      </c>
      <c r="C34" s="7" t="s">
        <v>292</v>
      </c>
      <c r="D34" s="6">
        <v>26</v>
      </c>
      <c r="E34" s="8">
        <v>52</v>
      </c>
      <c r="F34" s="6">
        <f>+D34*E34</f>
        <v>1352</v>
      </c>
      <c r="G34" s="106">
        <v>52</v>
      </c>
    </row>
    <row r="35" spans="1:7" ht="12.75" customHeight="1">
      <c r="B35" s="19"/>
      <c r="G35" s="106"/>
    </row>
    <row r="36" spans="1:7" ht="38.25" customHeight="1">
      <c r="A36" s="36" t="s">
        <v>290</v>
      </c>
      <c r="B36" s="37" t="s">
        <v>820</v>
      </c>
      <c r="G36" s="106"/>
    </row>
    <row r="37" spans="1:7" ht="6" customHeight="1">
      <c r="B37" s="19"/>
      <c r="G37" s="106"/>
    </row>
    <row r="38" spans="1:7" ht="12.75" customHeight="1">
      <c r="B38" s="19" t="s">
        <v>819</v>
      </c>
      <c r="G38" s="106"/>
    </row>
    <row r="39" spans="1:7" ht="6" customHeight="1">
      <c r="B39" s="19"/>
      <c r="G39" s="106"/>
    </row>
    <row r="40" spans="1:7" ht="12.75" customHeight="1">
      <c r="B40" s="19" t="s">
        <v>729</v>
      </c>
      <c r="C40" s="7" t="s">
        <v>292</v>
      </c>
      <c r="D40" s="44" t="s">
        <v>1712</v>
      </c>
      <c r="G40" s="106"/>
    </row>
    <row r="41" spans="1:7" ht="6" customHeight="1">
      <c r="B41" s="22"/>
      <c r="G41" s="106"/>
    </row>
    <row r="42" spans="1:7" ht="12.75" customHeight="1">
      <c r="B42" s="19" t="s">
        <v>944</v>
      </c>
      <c r="C42" s="7" t="s">
        <v>292</v>
      </c>
      <c r="D42" s="44" t="s">
        <v>1712</v>
      </c>
      <c r="G42" s="106"/>
    </row>
    <row r="43" spans="1:7" ht="6" customHeight="1">
      <c r="A43" s="39"/>
      <c r="B43" s="40"/>
      <c r="G43" s="106"/>
    </row>
    <row r="44" spans="1:7" ht="12.75" customHeight="1">
      <c r="B44" s="19" t="s">
        <v>945</v>
      </c>
      <c r="C44" s="7" t="s">
        <v>292</v>
      </c>
      <c r="D44" s="6">
        <v>1</v>
      </c>
      <c r="E44" s="8">
        <v>95</v>
      </c>
      <c r="F44" s="6">
        <f>+D44*E44</f>
        <v>95</v>
      </c>
      <c r="G44" s="106">
        <v>95</v>
      </c>
    </row>
    <row r="45" spans="1:7" ht="6" customHeight="1">
      <c r="B45" s="22"/>
      <c r="G45" s="106"/>
    </row>
    <row r="46" spans="1:7" ht="12.75" customHeight="1">
      <c r="B46" s="19" t="s">
        <v>946</v>
      </c>
      <c r="C46" s="7" t="s">
        <v>292</v>
      </c>
      <c r="D46" s="6">
        <v>2</v>
      </c>
      <c r="E46" s="8">
        <v>80</v>
      </c>
      <c r="F46" s="6">
        <f>+D46*E46</f>
        <v>160</v>
      </c>
      <c r="G46" s="106">
        <v>80</v>
      </c>
    </row>
    <row r="47" spans="1:7" ht="6" customHeight="1">
      <c r="A47" s="39"/>
      <c r="B47" s="40"/>
      <c r="G47" s="106"/>
    </row>
    <row r="48" spans="1:7" ht="12.75" customHeight="1">
      <c r="B48" s="19" t="s">
        <v>1345</v>
      </c>
      <c r="C48" s="7" t="s">
        <v>292</v>
      </c>
      <c r="D48" s="6">
        <v>4</v>
      </c>
      <c r="E48" s="8">
        <v>68</v>
      </c>
      <c r="F48" s="6">
        <f>+D48*E48</f>
        <v>272</v>
      </c>
      <c r="G48" s="106">
        <v>68</v>
      </c>
    </row>
    <row r="49" spans="1:7" ht="6" customHeight="1">
      <c r="B49" s="19"/>
      <c r="G49" s="106"/>
    </row>
    <row r="50" spans="1:7" ht="12.75" customHeight="1">
      <c r="B50" s="19" t="s">
        <v>1346</v>
      </c>
      <c r="C50" s="7" t="s">
        <v>292</v>
      </c>
      <c r="D50" s="6">
        <v>4</v>
      </c>
      <c r="E50" s="8">
        <v>60</v>
      </c>
      <c r="F50" s="6">
        <f>+D50*E50</f>
        <v>240</v>
      </c>
      <c r="G50" s="106">
        <v>60</v>
      </c>
    </row>
    <row r="51" spans="1:7" ht="12.75" customHeight="1">
      <c r="B51" s="19"/>
      <c r="G51" s="106"/>
    </row>
    <row r="52" spans="1:7" ht="38.25" customHeight="1">
      <c r="A52" s="36" t="s">
        <v>291</v>
      </c>
      <c r="B52" s="37" t="s">
        <v>821</v>
      </c>
      <c r="G52" s="106"/>
    </row>
    <row r="53" spans="1:7" ht="6" customHeight="1">
      <c r="B53" s="19"/>
      <c r="G53" s="106"/>
    </row>
    <row r="54" spans="1:7" ht="12.75" customHeight="1">
      <c r="B54" s="19" t="s">
        <v>819</v>
      </c>
      <c r="G54" s="106"/>
    </row>
    <row r="55" spans="1:7" ht="6" customHeight="1">
      <c r="B55" s="19"/>
      <c r="G55" s="106"/>
    </row>
    <row r="56" spans="1:7" ht="12.75" customHeight="1">
      <c r="B56" s="19" t="s">
        <v>1284</v>
      </c>
      <c r="C56" s="7" t="s">
        <v>292</v>
      </c>
      <c r="D56" s="44" t="s">
        <v>1712</v>
      </c>
      <c r="G56" s="106"/>
    </row>
    <row r="57" spans="1:7" ht="6" customHeight="1">
      <c r="B57" s="22"/>
      <c r="G57" s="106"/>
    </row>
    <row r="58" spans="1:7" ht="12.75" customHeight="1">
      <c r="B58" s="19" t="s">
        <v>491</v>
      </c>
      <c r="C58" s="7" t="s">
        <v>292</v>
      </c>
      <c r="D58" s="44" t="s">
        <v>1712</v>
      </c>
      <c r="G58" s="106"/>
    </row>
    <row r="59" spans="1:7" ht="6" customHeight="1">
      <c r="A59" s="39"/>
      <c r="B59" s="40"/>
      <c r="G59" s="106"/>
    </row>
    <row r="60" spans="1:7" ht="12.75" customHeight="1">
      <c r="B60" s="19" t="s">
        <v>492</v>
      </c>
      <c r="C60" s="7" t="s">
        <v>292</v>
      </c>
      <c r="D60" s="44" t="s">
        <v>1712</v>
      </c>
      <c r="G60" s="106"/>
    </row>
    <row r="61" spans="1:7" ht="6" customHeight="1">
      <c r="B61" s="19"/>
      <c r="G61" s="106"/>
    </row>
    <row r="62" spans="1:7" ht="12.75" customHeight="1">
      <c r="B62" s="19" t="s">
        <v>943</v>
      </c>
      <c r="C62" s="7" t="s">
        <v>292</v>
      </c>
      <c r="D62" s="6">
        <v>1</v>
      </c>
      <c r="E62" s="8">
        <v>70</v>
      </c>
      <c r="F62" s="6">
        <f>+D62*E62</f>
        <v>70</v>
      </c>
      <c r="G62" s="106">
        <v>70</v>
      </c>
    </row>
    <row r="63" spans="1:7" ht="12.75" customHeight="1">
      <c r="B63" s="19"/>
      <c r="G63" s="106"/>
    </row>
    <row r="64" spans="1:7" ht="25.5" customHeight="1">
      <c r="A64" s="36" t="s">
        <v>293</v>
      </c>
      <c r="B64" s="37" t="s">
        <v>822</v>
      </c>
      <c r="G64" s="106"/>
    </row>
    <row r="65" spans="1:7" ht="6" customHeight="1">
      <c r="B65" s="19"/>
      <c r="G65" s="106"/>
    </row>
    <row r="66" spans="1:7" ht="12.75" customHeight="1">
      <c r="B66" s="19" t="s">
        <v>823</v>
      </c>
      <c r="G66" s="106"/>
    </row>
    <row r="67" spans="1:7" ht="6" customHeight="1">
      <c r="B67" s="19"/>
      <c r="G67" s="106"/>
    </row>
    <row r="68" spans="1:7" ht="12.75" customHeight="1">
      <c r="B68" s="19" t="s">
        <v>824</v>
      </c>
      <c r="C68" s="7" t="s">
        <v>292</v>
      </c>
      <c r="D68" s="6">
        <v>9</v>
      </c>
      <c r="E68" s="8">
        <v>95</v>
      </c>
      <c r="F68" s="6">
        <f>+D68*E68</f>
        <v>855</v>
      </c>
      <c r="G68" s="106">
        <v>95</v>
      </c>
    </row>
    <row r="69" spans="1:7" ht="12.75" customHeight="1">
      <c r="B69" s="19"/>
      <c r="G69" s="106"/>
    </row>
    <row r="70" spans="1:7" ht="12.75" customHeight="1">
      <c r="A70" s="36" t="s">
        <v>1421</v>
      </c>
      <c r="B70" s="37" t="s">
        <v>1416</v>
      </c>
      <c r="G70" s="106"/>
    </row>
    <row r="71" spans="1:7" ht="51" customHeight="1">
      <c r="B71" s="19" t="s">
        <v>1417</v>
      </c>
      <c r="E71" s="27"/>
      <c r="G71" s="107"/>
    </row>
    <row r="72" spans="1:7" ht="38.25" customHeight="1">
      <c r="B72" s="19" t="s">
        <v>268</v>
      </c>
      <c r="E72" s="27"/>
      <c r="G72" s="107"/>
    </row>
    <row r="73" spans="1:7" ht="25.5" customHeight="1">
      <c r="B73" s="19" t="s">
        <v>1074</v>
      </c>
      <c r="E73" s="27"/>
      <c r="G73" s="107"/>
    </row>
    <row r="74" spans="1:7" ht="6" customHeight="1">
      <c r="B74" s="19"/>
      <c r="E74" s="27"/>
      <c r="G74" s="107"/>
    </row>
    <row r="75" spans="1:7" ht="12.75" customHeight="1">
      <c r="B75" s="19" t="s">
        <v>1855</v>
      </c>
      <c r="C75" s="7" t="s">
        <v>825</v>
      </c>
      <c r="D75" s="6">
        <v>5</v>
      </c>
      <c r="E75" s="27">
        <v>1500</v>
      </c>
      <c r="F75" s="6">
        <f>+D75*E75</f>
        <v>7500</v>
      </c>
      <c r="G75" s="107">
        <v>1500</v>
      </c>
    </row>
    <row r="76" spans="1:7" ht="12.75" customHeight="1">
      <c r="B76" s="19"/>
      <c r="E76" s="27"/>
      <c r="G76" s="107"/>
    </row>
    <row r="77" spans="1:7" ht="12.75" customHeight="1">
      <c r="A77" s="36" t="s">
        <v>1422</v>
      </c>
      <c r="B77" s="37" t="s">
        <v>269</v>
      </c>
      <c r="E77" s="27"/>
      <c r="G77" s="107"/>
    </row>
    <row r="78" spans="1:7" ht="25.5" customHeight="1">
      <c r="B78" s="19" t="s">
        <v>270</v>
      </c>
      <c r="E78" s="27"/>
      <c r="G78" s="107"/>
    </row>
    <row r="79" spans="1:7" ht="51" customHeight="1">
      <c r="B79" s="19" t="s">
        <v>271</v>
      </c>
      <c r="E79" s="27"/>
      <c r="G79" s="107"/>
    </row>
    <row r="80" spans="1:7" ht="38.25" customHeight="1">
      <c r="B80" s="19" t="s">
        <v>272</v>
      </c>
      <c r="E80" s="27"/>
      <c r="G80" s="107"/>
    </row>
    <row r="81" spans="1:7" ht="6" customHeight="1">
      <c r="B81" s="19"/>
      <c r="E81" s="27"/>
      <c r="G81" s="107"/>
    </row>
    <row r="82" spans="1:7" ht="12.75" customHeight="1">
      <c r="B82" s="19" t="s">
        <v>819</v>
      </c>
      <c r="C82" s="7" t="s">
        <v>292</v>
      </c>
      <c r="D82" s="6">
        <v>19</v>
      </c>
      <c r="E82" s="27">
        <v>700</v>
      </c>
      <c r="F82" s="6">
        <f>+D82*E82</f>
        <v>13300</v>
      </c>
      <c r="G82" s="107">
        <v>700</v>
      </c>
    </row>
    <row r="83" spans="1:7" ht="12.75" customHeight="1">
      <c r="B83" s="19"/>
      <c r="E83" s="27"/>
      <c r="G83" s="107"/>
    </row>
    <row r="84" spans="1:7" ht="25.5" hidden="1" customHeight="1">
      <c r="A84" s="36" t="s">
        <v>1424</v>
      </c>
      <c r="B84" s="37" t="s">
        <v>1602</v>
      </c>
      <c r="G84" s="106"/>
    </row>
    <row r="85" spans="1:7" ht="25.5" hidden="1" customHeight="1">
      <c r="B85" s="19" t="s">
        <v>1348</v>
      </c>
      <c r="G85" s="106"/>
    </row>
    <row r="86" spans="1:7" ht="6" hidden="1" customHeight="1">
      <c r="B86" s="19"/>
      <c r="G86" s="106"/>
    </row>
    <row r="87" spans="1:7" ht="12.75" hidden="1" customHeight="1">
      <c r="B87" s="19" t="s">
        <v>1603</v>
      </c>
      <c r="C87" s="7" t="s">
        <v>289</v>
      </c>
      <c r="D87" s="6">
        <v>205.5</v>
      </c>
      <c r="G87" s="106"/>
    </row>
    <row r="88" spans="1:7" ht="12.75" hidden="1" customHeight="1">
      <c r="B88" s="19"/>
      <c r="G88" s="106"/>
    </row>
    <row r="89" spans="1:7" ht="38.25" hidden="1" customHeight="1">
      <c r="A89" s="36" t="s">
        <v>931</v>
      </c>
      <c r="B89" s="37" t="s">
        <v>1604</v>
      </c>
      <c r="G89" s="106"/>
    </row>
    <row r="90" spans="1:7" ht="25.5" hidden="1" customHeight="1">
      <c r="B90" s="19" t="s">
        <v>1606</v>
      </c>
      <c r="G90" s="106"/>
    </row>
    <row r="91" spans="1:7" ht="25.5" hidden="1" customHeight="1">
      <c r="B91" s="19" t="s">
        <v>1605</v>
      </c>
      <c r="G91" s="106"/>
    </row>
    <row r="92" spans="1:7" ht="6" hidden="1" customHeight="1">
      <c r="B92" s="19"/>
      <c r="G92" s="106"/>
    </row>
    <row r="93" spans="1:7" ht="12.75" hidden="1" customHeight="1">
      <c r="B93" s="19" t="s">
        <v>1607</v>
      </c>
      <c r="C93" s="7" t="s">
        <v>289</v>
      </c>
      <c r="D93" s="6">
        <v>205.5</v>
      </c>
      <c r="G93" s="106"/>
    </row>
    <row r="94" spans="1:7" ht="12.75" hidden="1" customHeight="1">
      <c r="B94" s="19"/>
      <c r="E94" s="27"/>
      <c r="G94" s="107"/>
    </row>
    <row r="95" spans="1:7" ht="25.5" hidden="1" customHeight="1">
      <c r="A95" s="36" t="s">
        <v>653</v>
      </c>
      <c r="B95" s="37" t="s">
        <v>1318</v>
      </c>
      <c r="G95" s="106"/>
    </row>
    <row r="96" spans="1:7" ht="12.75" hidden="1" customHeight="1">
      <c r="B96" s="19" t="s">
        <v>1776</v>
      </c>
      <c r="G96" s="106"/>
    </row>
    <row r="97" spans="1:7" ht="12.75" hidden="1" customHeight="1">
      <c r="B97" s="19" t="s">
        <v>1611</v>
      </c>
      <c r="G97" s="106"/>
    </row>
    <row r="98" spans="1:7" ht="25.5" hidden="1" customHeight="1">
      <c r="B98" s="19" t="s">
        <v>1612</v>
      </c>
      <c r="G98" s="106"/>
    </row>
    <row r="99" spans="1:7" ht="6" hidden="1" customHeight="1">
      <c r="B99" s="19"/>
      <c r="G99" s="106"/>
    </row>
    <row r="100" spans="1:7" ht="12.75" hidden="1" customHeight="1">
      <c r="B100" s="19" t="s">
        <v>1613</v>
      </c>
      <c r="C100" s="7" t="s">
        <v>289</v>
      </c>
      <c r="D100" s="6">
        <v>205.5</v>
      </c>
      <c r="G100" s="106"/>
    </row>
    <row r="101" spans="1:7" ht="12.75" hidden="1" customHeight="1">
      <c r="B101" s="19"/>
      <c r="E101" s="27"/>
      <c r="G101" s="107"/>
    </row>
    <row r="102" spans="1:7" ht="12.75" hidden="1" customHeight="1">
      <c r="A102" s="36" t="s">
        <v>654</v>
      </c>
      <c r="B102" s="37" t="s">
        <v>1614</v>
      </c>
      <c r="G102" s="106"/>
    </row>
    <row r="103" spans="1:7" ht="63.75" hidden="1" customHeight="1">
      <c r="B103" s="19" t="s">
        <v>1615</v>
      </c>
      <c r="G103" s="106"/>
    </row>
    <row r="104" spans="1:7" ht="25.5" hidden="1" customHeight="1">
      <c r="B104" s="19" t="s">
        <v>1713</v>
      </c>
      <c r="G104" s="106"/>
    </row>
    <row r="105" spans="1:7" ht="25.5" hidden="1" customHeight="1">
      <c r="B105" s="19" t="s">
        <v>1714</v>
      </c>
      <c r="G105" s="106"/>
    </row>
    <row r="106" spans="1:7" ht="6" hidden="1" customHeight="1">
      <c r="B106" s="19"/>
      <c r="G106" s="106"/>
    </row>
    <row r="107" spans="1:7" ht="12.75" hidden="1" customHeight="1">
      <c r="B107" s="19" t="s">
        <v>1709</v>
      </c>
      <c r="C107" s="7" t="s">
        <v>292</v>
      </c>
      <c r="D107" s="6">
        <v>15</v>
      </c>
      <c r="G107" s="106"/>
    </row>
    <row r="108" spans="1:7" ht="12.75" hidden="1" customHeight="1">
      <c r="B108" s="19"/>
      <c r="E108" s="27"/>
      <c r="G108" s="107"/>
    </row>
    <row r="109" spans="1:7" ht="25.5" hidden="1" customHeight="1">
      <c r="A109" s="36" t="s">
        <v>834</v>
      </c>
      <c r="B109" s="37" t="s">
        <v>643</v>
      </c>
      <c r="G109" s="106"/>
    </row>
    <row r="110" spans="1:7" ht="38.25" hidden="1" customHeight="1">
      <c r="B110" s="19" t="s">
        <v>633</v>
      </c>
      <c r="G110" s="106"/>
    </row>
    <row r="111" spans="1:7" ht="6" hidden="1" customHeight="1">
      <c r="B111" s="19"/>
      <c r="G111" s="106"/>
    </row>
    <row r="112" spans="1:7" ht="12.75" hidden="1" customHeight="1">
      <c r="B112" s="19" t="s">
        <v>644</v>
      </c>
      <c r="C112" s="7" t="s">
        <v>292</v>
      </c>
      <c r="D112" s="6">
        <v>5</v>
      </c>
      <c r="G112" s="106"/>
    </row>
    <row r="113" spans="2:7" ht="12.75" customHeight="1">
      <c r="B113" s="19"/>
      <c r="E113" s="27"/>
      <c r="G113" s="107"/>
    </row>
    <row r="114" spans="2:7">
      <c r="B114" s="30"/>
      <c r="C114" s="9"/>
      <c r="D114" s="10"/>
      <c r="E114" s="11"/>
      <c r="F114" s="10"/>
      <c r="G114" s="109"/>
    </row>
    <row r="115" spans="2:7">
      <c r="B115" s="292" t="s">
        <v>826</v>
      </c>
      <c r="C115" s="293"/>
      <c r="D115" s="293"/>
      <c r="E115" s="62"/>
      <c r="F115" s="62">
        <f>SUM(F10:F113)</f>
        <v>49867</v>
      </c>
    </row>
  </sheetData>
  <mergeCells count="2">
    <mergeCell ref="A3:F3"/>
    <mergeCell ref="B115:D115"/>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51" max="16383" man="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dimension ref="A1:G73"/>
  <sheetViews>
    <sheetView workbookViewId="0">
      <selection activeCell="E21" sqref="E21"/>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95" t="s">
        <v>964</v>
      </c>
      <c r="B3" s="296"/>
      <c r="C3" s="296"/>
      <c r="D3" s="296"/>
      <c r="E3" s="296"/>
      <c r="F3" s="296"/>
    </row>
    <row r="4" spans="1:7" ht="12.75" customHeight="1"/>
    <row r="5" spans="1:7" ht="25.5" customHeight="1">
      <c r="A5" s="36" t="s">
        <v>277</v>
      </c>
      <c r="B5" s="37" t="s">
        <v>1897</v>
      </c>
    </row>
    <row r="6" spans="1:7" ht="25.5" customHeight="1">
      <c r="B6" s="19" t="s">
        <v>827</v>
      </c>
    </row>
    <row r="7" spans="1:7" ht="6" customHeight="1">
      <c r="B7" s="19"/>
    </row>
    <row r="8" spans="1:7" ht="25.5" customHeight="1">
      <c r="B8" s="19" t="s">
        <v>828</v>
      </c>
    </row>
    <row r="9" spans="1:7" ht="6" customHeight="1">
      <c r="B9" s="19"/>
    </row>
    <row r="10" spans="1:7" ht="12.75" customHeight="1">
      <c r="B10" s="19" t="s">
        <v>829</v>
      </c>
      <c r="C10" s="7" t="s">
        <v>289</v>
      </c>
      <c r="D10" s="6">
        <v>91</v>
      </c>
      <c r="E10" s="8">
        <v>120</v>
      </c>
      <c r="F10" s="6">
        <f>+D10*E10</f>
        <v>10920</v>
      </c>
      <c r="G10" s="106">
        <v>120</v>
      </c>
    </row>
    <row r="11" spans="1:7" ht="6" customHeight="1">
      <c r="B11" s="19"/>
      <c r="G11" s="106"/>
    </row>
    <row r="12" spans="1:7" ht="12.75" customHeight="1">
      <c r="A12" s="39"/>
      <c r="B12" s="40" t="s">
        <v>830</v>
      </c>
      <c r="C12" s="7" t="s">
        <v>289</v>
      </c>
      <c r="D12" s="6">
        <v>14</v>
      </c>
      <c r="E12" s="8">
        <v>50</v>
      </c>
      <c r="F12" s="6">
        <f>+D12*E12</f>
        <v>700</v>
      </c>
      <c r="G12" s="106">
        <v>50</v>
      </c>
    </row>
    <row r="13" spans="1:7" ht="6" customHeight="1">
      <c r="B13" s="19"/>
      <c r="G13" s="106"/>
    </row>
    <row r="14" spans="1:7" ht="12.75" customHeight="1">
      <c r="B14" s="19" t="s">
        <v>831</v>
      </c>
      <c r="C14" s="7" t="s">
        <v>289</v>
      </c>
      <c r="D14" s="6">
        <v>85</v>
      </c>
      <c r="E14" s="8">
        <v>32</v>
      </c>
      <c r="F14" s="6">
        <f>+D14*E14</f>
        <v>2720</v>
      </c>
      <c r="G14" s="106">
        <v>32</v>
      </c>
    </row>
    <row r="15" spans="1:7" ht="12.75" customHeight="1">
      <c r="B15" s="19"/>
      <c r="G15" s="106"/>
    </row>
    <row r="16" spans="1:7" ht="25.5" customHeight="1">
      <c r="A16" s="36" t="s">
        <v>280</v>
      </c>
      <c r="B16" s="37" t="s">
        <v>832</v>
      </c>
      <c r="G16" s="106"/>
    </row>
    <row r="17" spans="1:7" ht="6" customHeight="1">
      <c r="B17" s="19"/>
      <c r="G17" s="106"/>
    </row>
    <row r="18" spans="1:7" ht="25.5" customHeight="1">
      <c r="B18" s="19" t="s">
        <v>833</v>
      </c>
      <c r="G18" s="106"/>
    </row>
    <row r="19" spans="1:7" ht="6" customHeight="1">
      <c r="B19" s="19"/>
      <c r="G19" s="106"/>
    </row>
    <row r="20" spans="1:7" ht="12.75" customHeight="1">
      <c r="B20" s="19" t="s">
        <v>829</v>
      </c>
      <c r="C20" s="7" t="s">
        <v>292</v>
      </c>
      <c r="D20" s="6">
        <v>24</v>
      </c>
      <c r="E20" s="8">
        <v>120</v>
      </c>
      <c r="F20" s="6">
        <f>+D20*E20</f>
        <v>2880</v>
      </c>
      <c r="G20" s="106">
        <v>120</v>
      </c>
    </row>
    <row r="21" spans="1:7" ht="6" customHeight="1">
      <c r="B21" s="19"/>
      <c r="G21" s="106"/>
    </row>
    <row r="22" spans="1:7" ht="12.75" customHeight="1">
      <c r="A22" s="39"/>
      <c r="B22" s="40" t="s">
        <v>830</v>
      </c>
      <c r="C22" s="7" t="s">
        <v>292</v>
      </c>
      <c r="D22" s="6">
        <v>7</v>
      </c>
      <c r="E22" s="8">
        <v>50</v>
      </c>
      <c r="F22" s="6">
        <f>+D22*E22</f>
        <v>350</v>
      </c>
      <c r="G22" s="106">
        <v>50</v>
      </c>
    </row>
    <row r="23" spans="1:7" ht="6" customHeight="1">
      <c r="B23" s="19"/>
      <c r="G23" s="106"/>
    </row>
    <row r="24" spans="1:7" ht="12.75" customHeight="1">
      <c r="B24" s="19" t="s">
        <v>831</v>
      </c>
      <c r="C24" s="7" t="s">
        <v>292</v>
      </c>
      <c r="D24" s="6">
        <v>74</v>
      </c>
      <c r="E24" s="8">
        <v>32</v>
      </c>
      <c r="F24" s="6">
        <f>+D24*E24</f>
        <v>2368</v>
      </c>
      <c r="G24" s="106">
        <v>32</v>
      </c>
    </row>
    <row r="25" spans="1:7" ht="12.75" customHeight="1">
      <c r="B25" s="19"/>
      <c r="G25" s="106"/>
    </row>
    <row r="26" spans="1:7" ht="25.5" customHeight="1">
      <c r="A26" s="36" t="s">
        <v>290</v>
      </c>
      <c r="B26" s="37" t="s">
        <v>1747</v>
      </c>
      <c r="G26" s="106"/>
    </row>
    <row r="27" spans="1:7" ht="25.5" customHeight="1">
      <c r="B27" s="19" t="s">
        <v>1748</v>
      </c>
      <c r="G27" s="106"/>
    </row>
    <row r="28" spans="1:7" ht="6" customHeight="1">
      <c r="B28" s="19"/>
      <c r="G28" s="106"/>
    </row>
    <row r="29" spans="1:7" ht="12.75" customHeight="1">
      <c r="B29" s="19" t="s">
        <v>980</v>
      </c>
      <c r="C29" s="7" t="s">
        <v>292</v>
      </c>
      <c r="D29" s="6">
        <v>32</v>
      </c>
      <c r="E29" s="8">
        <v>25</v>
      </c>
      <c r="F29" s="6">
        <f>+D29*E29</f>
        <v>800</v>
      </c>
      <c r="G29" s="106">
        <v>25</v>
      </c>
    </row>
    <row r="30" spans="1:7" ht="12.75" customHeight="1">
      <c r="B30" s="19"/>
      <c r="G30" s="106"/>
    </row>
    <row r="31" spans="1:7" ht="25.5" customHeight="1">
      <c r="A31" s="36" t="s">
        <v>291</v>
      </c>
      <c r="B31" s="37" t="s">
        <v>981</v>
      </c>
      <c r="G31" s="106"/>
    </row>
    <row r="32" spans="1:7" ht="12.75" customHeight="1">
      <c r="A32" s="39"/>
      <c r="B32" s="40" t="s">
        <v>1063</v>
      </c>
      <c r="G32" s="106"/>
    </row>
    <row r="33" spans="1:7" ht="6" customHeight="1">
      <c r="B33" s="19"/>
      <c r="G33" s="106"/>
    </row>
    <row r="34" spans="1:7" ht="25.5" customHeight="1">
      <c r="B34" s="19" t="s">
        <v>1642</v>
      </c>
      <c r="G34" s="106"/>
    </row>
    <row r="35" spans="1:7" ht="6" customHeight="1">
      <c r="B35" s="19"/>
      <c r="G35" s="106"/>
    </row>
    <row r="36" spans="1:7" ht="12.75" customHeight="1">
      <c r="A36" s="39"/>
      <c r="B36" s="40" t="s">
        <v>1643</v>
      </c>
      <c r="C36" s="7" t="s">
        <v>292</v>
      </c>
      <c r="D36" s="6">
        <v>1</v>
      </c>
      <c r="E36" s="8">
        <v>290</v>
      </c>
      <c r="F36" s="6">
        <f>+D36*E36</f>
        <v>290</v>
      </c>
      <c r="G36" s="106">
        <v>290</v>
      </c>
    </row>
    <row r="37" spans="1:7" ht="6" customHeight="1">
      <c r="B37" s="19"/>
      <c r="G37" s="106"/>
    </row>
    <row r="38" spans="1:7" ht="12.75" customHeight="1">
      <c r="B38" s="19" t="s">
        <v>1644</v>
      </c>
      <c r="C38" s="7" t="s">
        <v>292</v>
      </c>
      <c r="D38" s="6">
        <v>24</v>
      </c>
      <c r="E38" s="8">
        <v>290</v>
      </c>
      <c r="F38" s="6">
        <f>+D38*E38</f>
        <v>6960</v>
      </c>
      <c r="G38" s="106">
        <v>290</v>
      </c>
    </row>
    <row r="39" spans="1:7" ht="12.75" customHeight="1">
      <c r="B39" s="19"/>
      <c r="G39" s="106"/>
    </row>
    <row r="40" spans="1:7" ht="12.75" customHeight="1">
      <c r="A40" s="36" t="s">
        <v>293</v>
      </c>
      <c r="B40" s="37" t="s">
        <v>1645</v>
      </c>
      <c r="G40" s="106"/>
    </row>
    <row r="41" spans="1:7" ht="12.75" customHeight="1">
      <c r="B41" s="19" t="s">
        <v>1646</v>
      </c>
      <c r="G41" s="106"/>
    </row>
    <row r="42" spans="1:7" ht="12.75" customHeight="1">
      <c r="B42" s="19" t="s">
        <v>252</v>
      </c>
      <c r="G42" s="106"/>
    </row>
    <row r="43" spans="1:7" ht="6" customHeight="1">
      <c r="B43" s="22"/>
      <c r="G43" s="106"/>
    </row>
    <row r="44" spans="1:7" ht="12.75" customHeight="1">
      <c r="B44" s="19" t="s">
        <v>1062</v>
      </c>
      <c r="G44" s="106"/>
    </row>
    <row r="45" spans="1:7" ht="6" customHeight="1">
      <c r="A45" s="39"/>
      <c r="B45" s="40"/>
      <c r="G45" s="106"/>
    </row>
    <row r="46" spans="1:7" ht="12.75" customHeight="1">
      <c r="B46" s="19" t="s">
        <v>829</v>
      </c>
      <c r="C46" s="7" t="s">
        <v>292</v>
      </c>
      <c r="D46" s="6">
        <v>1</v>
      </c>
      <c r="E46" s="8">
        <v>360</v>
      </c>
      <c r="F46" s="6">
        <f>+D46*E46</f>
        <v>360</v>
      </c>
      <c r="G46" s="106">
        <v>360</v>
      </c>
    </row>
    <row r="47" spans="1:7" ht="12.75" customHeight="1">
      <c r="B47" s="22"/>
      <c r="G47" s="106"/>
    </row>
    <row r="48" spans="1:7" ht="25.5" customHeight="1">
      <c r="A48" s="36" t="s">
        <v>1421</v>
      </c>
      <c r="B48" s="37" t="s">
        <v>253</v>
      </c>
      <c r="G48" s="106"/>
    </row>
    <row r="49" spans="1:7" ht="38.25" customHeight="1">
      <c r="B49" s="19" t="s">
        <v>1647</v>
      </c>
      <c r="G49" s="106"/>
    </row>
    <row r="50" spans="1:7" ht="6" customHeight="1">
      <c r="B50" s="19"/>
      <c r="G50" s="106"/>
    </row>
    <row r="51" spans="1:7" ht="25.5" customHeight="1">
      <c r="B51" s="19" t="s">
        <v>1696</v>
      </c>
      <c r="G51" s="106"/>
    </row>
    <row r="52" spans="1:7" ht="6" customHeight="1">
      <c r="B52" s="19"/>
      <c r="G52" s="106"/>
    </row>
    <row r="53" spans="1:7" ht="12.75" customHeight="1">
      <c r="B53" s="19" t="s">
        <v>1697</v>
      </c>
      <c r="C53" s="7" t="s">
        <v>292</v>
      </c>
      <c r="D53" s="6">
        <v>5</v>
      </c>
      <c r="E53" s="8">
        <v>1200</v>
      </c>
      <c r="F53" s="6">
        <f>+D53*E53</f>
        <v>6000</v>
      </c>
      <c r="G53" s="106">
        <v>1200</v>
      </c>
    </row>
    <row r="54" spans="1:7" ht="12.75" customHeight="1">
      <c r="B54" s="19"/>
      <c r="G54" s="106"/>
    </row>
    <row r="55" spans="1:7" ht="38.25" customHeight="1">
      <c r="A55" s="36" t="s">
        <v>1422</v>
      </c>
      <c r="B55" s="37" t="s">
        <v>1896</v>
      </c>
      <c r="G55" s="106"/>
    </row>
    <row r="56" spans="1:7" ht="6" customHeight="1">
      <c r="B56" s="19"/>
      <c r="G56" s="106"/>
    </row>
    <row r="57" spans="1:7" ht="12.75" customHeight="1">
      <c r="B57" s="19" t="s">
        <v>823</v>
      </c>
      <c r="G57" s="106"/>
    </row>
    <row r="58" spans="1:7" ht="6" customHeight="1">
      <c r="B58" s="19"/>
      <c r="G58" s="106"/>
    </row>
    <row r="59" spans="1:7" ht="12.75" customHeight="1">
      <c r="B59" s="19" t="s">
        <v>1698</v>
      </c>
      <c r="C59" s="7" t="s">
        <v>292</v>
      </c>
      <c r="D59" s="6">
        <v>5</v>
      </c>
      <c r="E59" s="8">
        <v>670</v>
      </c>
      <c r="F59" s="6">
        <f>+D59*E59</f>
        <v>3350</v>
      </c>
      <c r="G59" s="106">
        <v>670</v>
      </c>
    </row>
    <row r="60" spans="1:7" ht="12.75" customHeight="1">
      <c r="B60" s="19"/>
      <c r="G60" s="106"/>
    </row>
    <row r="61" spans="1:7" s="55" customFormat="1" ht="25.5" hidden="1" customHeight="1">
      <c r="A61" s="52" t="s">
        <v>1424</v>
      </c>
      <c r="B61" s="53" t="s">
        <v>1699</v>
      </c>
      <c r="C61" s="54"/>
      <c r="D61" s="27"/>
      <c r="E61" s="27"/>
      <c r="F61" s="27"/>
      <c r="G61" s="107"/>
    </row>
    <row r="62" spans="1:7" s="55" customFormat="1" ht="6" hidden="1" customHeight="1">
      <c r="A62" s="56"/>
      <c r="B62" s="58"/>
      <c r="C62" s="54"/>
      <c r="D62" s="27"/>
      <c r="E62" s="27"/>
      <c r="F62" s="27"/>
      <c r="G62" s="107"/>
    </row>
    <row r="63" spans="1:7" s="55" customFormat="1" ht="12.75" hidden="1" customHeight="1">
      <c r="A63" s="56"/>
      <c r="B63" s="57" t="s">
        <v>1700</v>
      </c>
      <c r="C63" s="54" t="s">
        <v>289</v>
      </c>
      <c r="D63" s="27">
        <v>190</v>
      </c>
      <c r="E63" s="27"/>
      <c r="F63" s="27"/>
      <c r="G63" s="107"/>
    </row>
    <row r="64" spans="1:7" s="55" customFormat="1" ht="12.75" hidden="1" customHeight="1">
      <c r="A64" s="56"/>
      <c r="B64" s="57"/>
      <c r="C64" s="54"/>
      <c r="D64" s="27"/>
      <c r="E64" s="27"/>
      <c r="F64" s="27"/>
      <c r="G64" s="107"/>
    </row>
    <row r="65" spans="1:7" s="55" customFormat="1" ht="25.5" hidden="1" customHeight="1">
      <c r="A65" s="52" t="s">
        <v>931</v>
      </c>
      <c r="B65" s="53" t="s">
        <v>861</v>
      </c>
      <c r="C65" s="54"/>
      <c r="D65" s="27"/>
      <c r="E65" s="27"/>
      <c r="F65" s="27"/>
      <c r="G65" s="107"/>
    </row>
    <row r="66" spans="1:7" s="55" customFormat="1" ht="25.5" hidden="1" customHeight="1">
      <c r="A66" s="56"/>
      <c r="B66" s="57" t="s">
        <v>1348</v>
      </c>
      <c r="C66" s="54"/>
      <c r="D66" s="27"/>
      <c r="E66" s="27"/>
      <c r="F66" s="27"/>
      <c r="G66" s="107"/>
    </row>
    <row r="67" spans="1:7" s="55" customFormat="1" ht="6" hidden="1" customHeight="1">
      <c r="A67" s="56"/>
      <c r="B67" s="58"/>
      <c r="C67" s="54"/>
      <c r="D67" s="27"/>
      <c r="E67" s="27"/>
      <c r="F67" s="27"/>
      <c r="G67" s="107"/>
    </row>
    <row r="68" spans="1:7" s="55" customFormat="1" ht="12.75" hidden="1" customHeight="1">
      <c r="A68" s="56"/>
      <c r="B68" s="57" t="s">
        <v>1700</v>
      </c>
      <c r="C68" s="54" t="s">
        <v>289</v>
      </c>
      <c r="D68" s="27">
        <v>190</v>
      </c>
      <c r="E68" s="27"/>
      <c r="F68" s="27"/>
      <c r="G68" s="107"/>
    </row>
    <row r="69" spans="1:7" ht="12.75" customHeight="1">
      <c r="B69" s="22"/>
      <c r="G69" s="106"/>
    </row>
    <row r="70" spans="1:7" ht="12.75" customHeight="1">
      <c r="B70" s="19"/>
      <c r="G70" s="106"/>
    </row>
    <row r="71" spans="1:7" ht="12.75" customHeight="1">
      <c r="B71" s="19"/>
      <c r="G71" s="106"/>
    </row>
    <row r="72" spans="1:7">
      <c r="B72" s="30"/>
      <c r="C72" s="9"/>
      <c r="D72" s="10"/>
      <c r="E72" s="11"/>
      <c r="F72" s="10"/>
    </row>
    <row r="73" spans="1:7">
      <c r="B73" s="292" t="s">
        <v>862</v>
      </c>
      <c r="C73" s="293"/>
      <c r="D73" s="293"/>
      <c r="E73" s="62"/>
      <c r="F73" s="62">
        <f>SUM(F8:F71)</f>
        <v>37698</v>
      </c>
    </row>
  </sheetData>
  <mergeCells count="2">
    <mergeCell ref="A3:F3"/>
    <mergeCell ref="B73:D73"/>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3"/>
  <dimension ref="A1:G44"/>
  <sheetViews>
    <sheetView topLeftCell="A7"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95" t="s">
        <v>965</v>
      </c>
      <c r="B3" s="296"/>
      <c r="C3" s="296"/>
      <c r="D3" s="296"/>
      <c r="E3" s="296"/>
      <c r="F3" s="296"/>
    </row>
    <row r="4" spans="1:7" ht="12.75" customHeight="1"/>
    <row r="5" spans="1:7" ht="25.5" customHeight="1">
      <c r="A5" s="36" t="s">
        <v>277</v>
      </c>
      <c r="B5" s="37" t="s">
        <v>664</v>
      </c>
    </row>
    <row r="6" spans="1:7" ht="25.5" customHeight="1">
      <c r="B6" s="19" t="s">
        <v>665</v>
      </c>
    </row>
    <row r="7" spans="1:7" ht="38.25" customHeight="1">
      <c r="B7" s="19" t="s">
        <v>1701</v>
      </c>
    </row>
    <row r="8" spans="1:7" ht="6" customHeight="1">
      <c r="B8" s="19"/>
    </row>
    <row r="9" spans="1:7" ht="25.5" customHeight="1">
      <c r="B9" s="19" t="s">
        <v>828</v>
      </c>
    </row>
    <row r="10" spans="1:7" ht="6" customHeight="1">
      <c r="B10" s="19"/>
    </row>
    <row r="11" spans="1:7" ht="12.75" customHeight="1">
      <c r="B11" s="19" t="s">
        <v>1702</v>
      </c>
      <c r="C11" s="7" t="s">
        <v>289</v>
      </c>
      <c r="D11" s="6">
        <v>16</v>
      </c>
      <c r="E11" s="8">
        <v>96</v>
      </c>
      <c r="F11" s="6">
        <f>+D11*E11</f>
        <v>1536</v>
      </c>
      <c r="G11" s="106">
        <v>96</v>
      </c>
    </row>
    <row r="12" spans="1:7" ht="6" customHeight="1">
      <c r="B12" s="19"/>
      <c r="G12" s="106"/>
    </row>
    <row r="13" spans="1:7" ht="12.75" customHeight="1">
      <c r="A13" s="39"/>
      <c r="B13" s="40" t="s">
        <v>1898</v>
      </c>
      <c r="C13" s="7" t="s">
        <v>289</v>
      </c>
      <c r="D13" s="6">
        <v>9.5</v>
      </c>
      <c r="E13" s="8">
        <v>68</v>
      </c>
      <c r="F13" s="6">
        <f>+D13*E13</f>
        <v>646</v>
      </c>
      <c r="G13" s="106">
        <v>68</v>
      </c>
    </row>
    <row r="14" spans="1:7" ht="6" customHeight="1">
      <c r="B14" s="19"/>
      <c r="G14" s="106"/>
    </row>
    <row r="15" spans="1:7" ht="12.75" customHeight="1">
      <c r="B15" s="19" t="s">
        <v>1715</v>
      </c>
      <c r="C15" s="7" t="s">
        <v>289</v>
      </c>
      <c r="D15" s="6">
        <v>6.5</v>
      </c>
      <c r="E15" s="8">
        <v>60</v>
      </c>
      <c r="F15" s="6">
        <f>+D15*E15</f>
        <v>390</v>
      </c>
      <c r="G15" s="106">
        <v>60</v>
      </c>
    </row>
    <row r="16" spans="1:7" ht="12.75" customHeight="1">
      <c r="B16" s="19"/>
      <c r="G16" s="106"/>
    </row>
    <row r="17" spans="1:7" ht="25.5" customHeight="1">
      <c r="A17" s="36" t="s">
        <v>280</v>
      </c>
      <c r="B17" s="37" t="s">
        <v>832</v>
      </c>
      <c r="G17" s="106"/>
    </row>
    <row r="18" spans="1:7" ht="6" customHeight="1">
      <c r="B18" s="19"/>
      <c r="G18" s="106"/>
    </row>
    <row r="19" spans="1:7" ht="25.5" customHeight="1">
      <c r="B19" s="19" t="s">
        <v>833</v>
      </c>
      <c r="G19" s="106"/>
    </row>
    <row r="20" spans="1:7" ht="6" customHeight="1">
      <c r="B20" s="19"/>
      <c r="G20" s="106"/>
    </row>
    <row r="21" spans="1:7" ht="12.75" customHeight="1">
      <c r="B21" s="19" t="s">
        <v>1702</v>
      </c>
      <c r="C21" s="7" t="s">
        <v>292</v>
      </c>
      <c r="D21" s="6">
        <v>6</v>
      </c>
      <c r="E21" s="8">
        <v>80</v>
      </c>
      <c r="F21" s="6">
        <f>+D21*E21</f>
        <v>480</v>
      </c>
      <c r="G21" s="106">
        <v>80</v>
      </c>
    </row>
    <row r="22" spans="1:7" ht="6" customHeight="1">
      <c r="B22" s="19"/>
      <c r="G22" s="106"/>
    </row>
    <row r="23" spans="1:7" ht="12.75" customHeight="1">
      <c r="A23" s="39"/>
      <c r="B23" s="40" t="s">
        <v>1898</v>
      </c>
      <c r="C23" s="7" t="s">
        <v>292</v>
      </c>
      <c r="D23" s="6">
        <v>4</v>
      </c>
      <c r="E23" s="8">
        <v>50</v>
      </c>
      <c r="F23" s="6">
        <f>+D23*E23</f>
        <v>200</v>
      </c>
      <c r="G23" s="106">
        <v>50</v>
      </c>
    </row>
    <row r="24" spans="1:7" ht="6" customHeight="1">
      <c r="B24" s="19"/>
      <c r="G24" s="106"/>
    </row>
    <row r="25" spans="1:7" ht="12.75" customHeight="1">
      <c r="B25" s="19" t="s">
        <v>1715</v>
      </c>
      <c r="C25" s="7" t="s">
        <v>292</v>
      </c>
      <c r="D25" s="6">
        <v>2</v>
      </c>
      <c r="E25" s="8">
        <v>45</v>
      </c>
      <c r="F25" s="6">
        <f>+D25*E25</f>
        <v>90</v>
      </c>
      <c r="G25" s="106">
        <v>45</v>
      </c>
    </row>
    <row r="26" spans="1:7" ht="12.75" customHeight="1">
      <c r="B26" s="19"/>
      <c r="G26" s="106"/>
    </row>
    <row r="27" spans="1:7" ht="25.5" customHeight="1">
      <c r="A27" s="36" t="s">
        <v>290</v>
      </c>
      <c r="B27" s="37" t="s">
        <v>832</v>
      </c>
      <c r="G27" s="106"/>
    </row>
    <row r="28" spans="1:7" ht="25.5" customHeight="1">
      <c r="B28" s="19" t="s">
        <v>1703</v>
      </c>
      <c r="G28" s="106"/>
    </row>
    <row r="29" spans="1:7" ht="12.75" customHeight="1">
      <c r="A29" s="39"/>
      <c r="B29" s="40" t="s">
        <v>1704</v>
      </c>
      <c r="G29" s="106"/>
    </row>
    <row r="30" spans="1:7" ht="6" customHeight="1">
      <c r="B30" s="19"/>
      <c r="G30" s="106"/>
    </row>
    <row r="31" spans="1:7" ht="25.5" customHeight="1">
      <c r="B31" s="19" t="s">
        <v>833</v>
      </c>
      <c r="G31" s="106"/>
    </row>
    <row r="32" spans="1:7" ht="6" customHeight="1">
      <c r="B32" s="19"/>
      <c r="G32" s="106"/>
    </row>
    <row r="33" spans="1:7" ht="12.75" customHeight="1">
      <c r="B33" s="19" t="s">
        <v>1702</v>
      </c>
      <c r="C33" s="7" t="s">
        <v>292</v>
      </c>
      <c r="D33" s="6">
        <v>1</v>
      </c>
      <c r="E33" s="8">
        <v>200</v>
      </c>
      <c r="F33" s="6">
        <f>+D33*E33</f>
        <v>200</v>
      </c>
      <c r="G33" s="106">
        <v>200</v>
      </c>
    </row>
    <row r="34" spans="1:7" ht="6" customHeight="1">
      <c r="B34" s="19"/>
      <c r="G34" s="106"/>
    </row>
    <row r="35" spans="1:7" ht="12.75" customHeight="1">
      <c r="A35" s="39"/>
      <c r="B35" s="40" t="s">
        <v>1898</v>
      </c>
      <c r="C35" s="7" t="s">
        <v>292</v>
      </c>
      <c r="D35" s="6">
        <v>5</v>
      </c>
      <c r="E35" s="8">
        <v>190</v>
      </c>
      <c r="F35" s="6">
        <f>+D35*E35</f>
        <v>950</v>
      </c>
      <c r="G35" s="106">
        <v>190</v>
      </c>
    </row>
    <row r="36" spans="1:7" ht="12.75" customHeight="1">
      <c r="B36" s="19"/>
      <c r="G36" s="106"/>
    </row>
    <row r="37" spans="1:7" s="55" customFormat="1" ht="25.5" hidden="1" customHeight="1">
      <c r="A37" s="52" t="s">
        <v>291</v>
      </c>
      <c r="B37" s="53" t="s">
        <v>861</v>
      </c>
      <c r="C37" s="54"/>
      <c r="D37" s="27"/>
      <c r="E37" s="27"/>
      <c r="F37" s="27"/>
      <c r="G37" s="107"/>
    </row>
    <row r="38" spans="1:7" s="55" customFormat="1" ht="25.5" hidden="1" customHeight="1">
      <c r="A38" s="56"/>
      <c r="B38" s="57" t="s">
        <v>1348</v>
      </c>
      <c r="C38" s="54"/>
      <c r="D38" s="27"/>
      <c r="E38" s="27"/>
      <c r="F38" s="27"/>
      <c r="G38" s="107"/>
    </row>
    <row r="39" spans="1:7" s="55" customFormat="1" ht="6" hidden="1" customHeight="1">
      <c r="A39" s="56"/>
      <c r="B39" s="58"/>
      <c r="C39" s="54"/>
      <c r="D39" s="27"/>
      <c r="E39" s="27"/>
      <c r="F39" s="27"/>
      <c r="G39" s="107"/>
    </row>
    <row r="40" spans="1:7" s="55" customFormat="1" ht="12.75" hidden="1" customHeight="1">
      <c r="A40" s="56"/>
      <c r="B40" s="57" t="s">
        <v>1700</v>
      </c>
      <c r="C40" s="54" t="s">
        <v>289</v>
      </c>
      <c r="D40" s="27">
        <v>32</v>
      </c>
      <c r="E40" s="27"/>
      <c r="F40" s="27"/>
      <c r="G40" s="107"/>
    </row>
    <row r="41" spans="1:7" ht="12.75" customHeight="1">
      <c r="B41" s="19"/>
      <c r="G41" s="106"/>
    </row>
    <row r="42" spans="1:7" ht="12.75" customHeight="1">
      <c r="B42" s="19"/>
      <c r="G42" s="106"/>
    </row>
    <row r="43" spans="1:7">
      <c r="B43" s="30"/>
      <c r="C43" s="9"/>
      <c r="D43" s="10"/>
      <c r="E43" s="11"/>
      <c r="F43" s="10"/>
      <c r="G43" s="109"/>
    </row>
    <row r="44" spans="1:7">
      <c r="B44" s="292" t="s">
        <v>1168</v>
      </c>
      <c r="C44" s="293"/>
      <c r="D44" s="293"/>
      <c r="E44" s="62"/>
      <c r="F44" s="62">
        <f>SUM(F7:F42)</f>
        <v>4492</v>
      </c>
    </row>
  </sheetData>
  <mergeCells count="2">
    <mergeCell ref="A3:F3"/>
    <mergeCell ref="B44:D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dimension ref="A1:G131"/>
  <sheetViews>
    <sheetView view="pageBreakPreview" zoomScale="60"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95" t="s">
        <v>966</v>
      </c>
      <c r="B3" s="296"/>
      <c r="C3" s="296"/>
      <c r="D3" s="296"/>
      <c r="E3" s="296"/>
      <c r="F3" s="296"/>
    </row>
    <row r="4" spans="1:7" ht="12.75" customHeight="1"/>
    <row r="5" spans="1:7" ht="12.75" customHeight="1">
      <c r="B5" s="19" t="s">
        <v>1248</v>
      </c>
    </row>
    <row r="6" spans="1:7" ht="25.5" customHeight="1">
      <c r="B6" s="19" t="s">
        <v>1169</v>
      </c>
    </row>
    <row r="7" spans="1:7" ht="12.75" customHeight="1">
      <c r="B7" s="19"/>
    </row>
    <row r="8" spans="1:7" ht="12.75" customHeight="1">
      <c r="A8" s="36" t="s">
        <v>277</v>
      </c>
      <c r="B8" s="37" t="s">
        <v>1170</v>
      </c>
    </row>
    <row r="9" spans="1:7" ht="12.75" customHeight="1">
      <c r="B9" s="19" t="s">
        <v>1171</v>
      </c>
    </row>
    <row r="10" spans="1:7" ht="12.75" customHeight="1">
      <c r="B10" s="19" t="s">
        <v>1172</v>
      </c>
    </row>
    <row r="11" spans="1:7" ht="25.5" customHeight="1">
      <c r="B11" s="22" t="s">
        <v>1173</v>
      </c>
    </row>
    <row r="12" spans="1:7" ht="25.5" customHeight="1">
      <c r="B12" s="22" t="s">
        <v>1174</v>
      </c>
    </row>
    <row r="13" spans="1:7" ht="12.75" customHeight="1">
      <c r="B13" s="22" t="s">
        <v>1175</v>
      </c>
    </row>
    <row r="14" spans="1:7" ht="12.75" customHeight="1">
      <c r="B14" s="22" t="s">
        <v>241</v>
      </c>
    </row>
    <row r="15" spans="1:7" ht="12.75" customHeight="1">
      <c r="B15" s="22" t="s">
        <v>1854</v>
      </c>
    </row>
    <row r="16" spans="1:7" ht="25.5" customHeight="1">
      <c r="A16" s="39"/>
      <c r="B16" s="38" t="s">
        <v>1349</v>
      </c>
    </row>
    <row r="17" spans="1:7" ht="6" customHeight="1">
      <c r="B17" s="19"/>
    </row>
    <row r="18" spans="1:7" ht="12.75" customHeight="1">
      <c r="B18" s="19" t="s">
        <v>1855</v>
      </c>
      <c r="C18" s="7" t="s">
        <v>825</v>
      </c>
      <c r="D18" s="6">
        <v>10</v>
      </c>
      <c r="E18" s="8">
        <v>690</v>
      </c>
      <c r="F18" s="6">
        <f>+D18*E18</f>
        <v>6900</v>
      </c>
      <c r="G18" s="106">
        <v>690</v>
      </c>
    </row>
    <row r="19" spans="1:7" ht="12.75" customHeight="1">
      <c r="B19" s="19"/>
      <c r="G19" s="106"/>
    </row>
    <row r="20" spans="1:7" ht="12.75" customHeight="1">
      <c r="A20" s="36" t="s">
        <v>280</v>
      </c>
      <c r="B20" s="37" t="s">
        <v>1856</v>
      </c>
      <c r="G20" s="106"/>
    </row>
    <row r="21" spans="1:7" ht="12.75" customHeight="1">
      <c r="B21" s="19" t="s">
        <v>1171</v>
      </c>
      <c r="G21" s="106"/>
    </row>
    <row r="22" spans="1:7" ht="12.75" customHeight="1">
      <c r="B22" s="19" t="s">
        <v>1172</v>
      </c>
      <c r="G22" s="106"/>
    </row>
    <row r="23" spans="1:7" ht="25.5" customHeight="1">
      <c r="B23" s="22" t="s">
        <v>1173</v>
      </c>
      <c r="G23" s="106"/>
    </row>
    <row r="24" spans="1:7" ht="25.5" customHeight="1">
      <c r="B24" s="22" t="s">
        <v>1174</v>
      </c>
      <c r="G24" s="106"/>
    </row>
    <row r="25" spans="1:7" ht="12.75" customHeight="1">
      <c r="B25" s="22" t="s">
        <v>1175</v>
      </c>
      <c r="G25" s="106"/>
    </row>
    <row r="26" spans="1:7" ht="12.75" customHeight="1">
      <c r="B26" s="22" t="s">
        <v>241</v>
      </c>
      <c r="G26" s="106"/>
    </row>
    <row r="27" spans="1:7" ht="12.75" customHeight="1">
      <c r="B27" s="22" t="s">
        <v>1854</v>
      </c>
      <c r="G27" s="106"/>
    </row>
    <row r="28" spans="1:7" ht="25.5" customHeight="1">
      <c r="A28" s="39"/>
      <c r="B28" s="38" t="s">
        <v>1349</v>
      </c>
      <c r="G28" s="106"/>
    </row>
    <row r="29" spans="1:7" ht="6" customHeight="1">
      <c r="B29" s="19"/>
      <c r="G29" s="106"/>
    </row>
    <row r="30" spans="1:7" ht="12.75" customHeight="1">
      <c r="B30" s="19" t="s">
        <v>1855</v>
      </c>
      <c r="C30" s="7" t="s">
        <v>825</v>
      </c>
      <c r="D30" s="6">
        <v>1</v>
      </c>
      <c r="E30" s="8">
        <v>2450</v>
      </c>
      <c r="F30" s="6">
        <f>+D30*E30</f>
        <v>2450</v>
      </c>
      <c r="G30" s="106">
        <v>2450</v>
      </c>
    </row>
    <row r="31" spans="1:7" ht="12.75" customHeight="1">
      <c r="B31" s="19"/>
      <c r="G31" s="106"/>
    </row>
    <row r="32" spans="1:7" ht="25.5" customHeight="1">
      <c r="A32" s="36" t="s">
        <v>290</v>
      </c>
      <c r="B32" s="37" t="s">
        <v>1352</v>
      </c>
      <c r="G32" s="106"/>
    </row>
    <row r="33" spans="1:7" ht="12.75" customHeight="1">
      <c r="B33" s="19" t="s">
        <v>1172</v>
      </c>
      <c r="G33" s="106"/>
    </row>
    <row r="34" spans="1:7" ht="38.25" customHeight="1">
      <c r="B34" s="22" t="s">
        <v>1351</v>
      </c>
      <c r="G34" s="106"/>
    </row>
    <row r="35" spans="1:7" ht="38.25" customHeight="1">
      <c r="A35" s="39"/>
      <c r="B35" s="40" t="s">
        <v>1857</v>
      </c>
      <c r="G35" s="106"/>
    </row>
    <row r="36" spans="1:7" ht="6" customHeight="1">
      <c r="B36" s="19"/>
      <c r="G36" s="106"/>
    </row>
    <row r="37" spans="1:7" ht="12.75" customHeight="1">
      <c r="B37" s="19" t="s">
        <v>1855</v>
      </c>
      <c r="C37" s="7" t="s">
        <v>825</v>
      </c>
      <c r="D37" s="6">
        <v>2</v>
      </c>
      <c r="E37" s="8">
        <v>700</v>
      </c>
      <c r="F37" s="6">
        <f>+D37*E37</f>
        <v>1400</v>
      </c>
      <c r="G37" s="106">
        <v>700</v>
      </c>
    </row>
    <row r="38" spans="1:7" ht="12.75" customHeight="1">
      <c r="B38" s="19"/>
      <c r="G38" s="106"/>
    </row>
    <row r="39" spans="1:7" ht="25.5" customHeight="1">
      <c r="A39" s="36" t="s">
        <v>291</v>
      </c>
      <c r="B39" s="37" t="s">
        <v>1858</v>
      </c>
      <c r="G39" s="106"/>
    </row>
    <row r="40" spans="1:7" ht="38.25" customHeight="1">
      <c r="B40" s="19" t="s">
        <v>1859</v>
      </c>
      <c r="G40" s="106"/>
    </row>
    <row r="41" spans="1:7" ht="6" customHeight="1">
      <c r="B41" s="19"/>
      <c r="G41" s="106"/>
    </row>
    <row r="42" spans="1:7" ht="12.75" customHeight="1">
      <c r="B42" s="19" t="s">
        <v>1855</v>
      </c>
      <c r="C42" s="7" t="s">
        <v>825</v>
      </c>
      <c r="D42" s="6">
        <v>5</v>
      </c>
      <c r="E42" s="8">
        <v>520</v>
      </c>
      <c r="F42" s="6">
        <f>+D42*E42</f>
        <v>2600</v>
      </c>
      <c r="G42" s="106">
        <v>520</v>
      </c>
    </row>
    <row r="43" spans="1:7" ht="12.75" customHeight="1">
      <c r="A43" s="39"/>
      <c r="B43" s="40"/>
      <c r="G43" s="106"/>
    </row>
    <row r="44" spans="1:7" ht="25.5" customHeight="1">
      <c r="A44" s="36" t="s">
        <v>293</v>
      </c>
      <c r="B44" s="37" t="s">
        <v>1060</v>
      </c>
      <c r="G44" s="106"/>
    </row>
    <row r="45" spans="1:7" ht="12.75" customHeight="1">
      <c r="B45" s="19" t="s">
        <v>38</v>
      </c>
      <c r="G45" s="106"/>
    </row>
    <row r="46" spans="1:7" ht="12.75" customHeight="1">
      <c r="B46" s="22" t="s">
        <v>1860</v>
      </c>
      <c r="G46" s="106"/>
    </row>
    <row r="47" spans="1:7" ht="12.75" customHeight="1">
      <c r="B47" s="22" t="s">
        <v>1854</v>
      </c>
      <c r="G47" s="106"/>
    </row>
    <row r="48" spans="1:7" ht="25.5" customHeight="1">
      <c r="B48" s="22" t="s">
        <v>1861</v>
      </c>
      <c r="G48" s="106"/>
    </row>
    <row r="49" spans="1:7" ht="12.75" customHeight="1">
      <c r="B49" s="22" t="s">
        <v>1862</v>
      </c>
      <c r="G49" s="106"/>
    </row>
    <row r="50" spans="1:7" ht="25.5" customHeight="1">
      <c r="A50" s="39"/>
      <c r="B50" s="38" t="s">
        <v>677</v>
      </c>
      <c r="G50" s="106"/>
    </row>
    <row r="51" spans="1:7" ht="6" customHeight="1">
      <c r="B51" s="19"/>
      <c r="G51" s="106"/>
    </row>
    <row r="52" spans="1:7" ht="25.5" customHeight="1">
      <c r="B52" s="19" t="s">
        <v>678</v>
      </c>
      <c r="G52" s="106"/>
    </row>
    <row r="53" spans="1:7" ht="6" customHeight="1">
      <c r="B53" s="22"/>
      <c r="G53" s="106"/>
    </row>
    <row r="54" spans="1:7" ht="12.75" customHeight="1">
      <c r="B54" s="19" t="s">
        <v>679</v>
      </c>
      <c r="C54" s="7" t="s">
        <v>825</v>
      </c>
      <c r="D54" s="6">
        <v>21</v>
      </c>
      <c r="E54" s="8">
        <v>680</v>
      </c>
      <c r="F54" s="6">
        <f>+D54*E54</f>
        <v>14280</v>
      </c>
      <c r="G54" s="106">
        <v>680</v>
      </c>
    </row>
    <row r="55" spans="1:7" ht="6" customHeight="1">
      <c r="B55" s="22"/>
      <c r="G55" s="106"/>
    </row>
    <row r="56" spans="1:7" ht="12.75" customHeight="1">
      <c r="B56" s="19" t="s">
        <v>680</v>
      </c>
      <c r="C56" s="7" t="s">
        <v>825</v>
      </c>
      <c r="D56" s="6">
        <v>1</v>
      </c>
      <c r="E56" s="8">
        <v>860</v>
      </c>
      <c r="F56" s="6">
        <f>+D56*E56</f>
        <v>860</v>
      </c>
      <c r="G56" s="106">
        <v>860</v>
      </c>
    </row>
    <row r="57" spans="1:7" ht="6" customHeight="1">
      <c r="B57" s="22"/>
      <c r="G57" s="106"/>
    </row>
    <row r="58" spans="1:7" ht="12.75" customHeight="1">
      <c r="B58" s="19" t="s">
        <v>681</v>
      </c>
      <c r="C58" s="7" t="s">
        <v>825</v>
      </c>
      <c r="D58" s="6">
        <v>1</v>
      </c>
      <c r="E58" s="8">
        <v>3150</v>
      </c>
      <c r="F58" s="6">
        <f>+D58*E58</f>
        <v>3150</v>
      </c>
      <c r="G58" s="106">
        <v>3150</v>
      </c>
    </row>
    <row r="59" spans="1:7" ht="12.75" customHeight="1">
      <c r="B59" s="22"/>
      <c r="G59" s="106"/>
    </row>
    <row r="60" spans="1:7" ht="12.75" customHeight="1">
      <c r="A60" s="36" t="s">
        <v>1421</v>
      </c>
      <c r="B60" s="37" t="s">
        <v>83</v>
      </c>
      <c r="G60" s="106"/>
    </row>
    <row r="61" spans="1:7" ht="12.75" customHeight="1">
      <c r="B61" s="19" t="s">
        <v>84</v>
      </c>
      <c r="G61" s="106"/>
    </row>
    <row r="62" spans="1:7" ht="25.5" customHeight="1">
      <c r="B62" s="22" t="s">
        <v>85</v>
      </c>
      <c r="G62" s="106"/>
    </row>
    <row r="63" spans="1:7" ht="51" customHeight="1">
      <c r="B63" s="22" t="s">
        <v>1211</v>
      </c>
      <c r="G63" s="106"/>
    </row>
    <row r="64" spans="1:7" ht="25.5" customHeight="1">
      <c r="A64" s="39"/>
      <c r="B64" s="38" t="s">
        <v>1212</v>
      </c>
      <c r="G64" s="106"/>
    </row>
    <row r="65" spans="1:7" ht="25.5" customHeight="1">
      <c r="A65" s="39"/>
      <c r="B65" s="38" t="s">
        <v>1347</v>
      </c>
      <c r="G65" s="106"/>
    </row>
    <row r="66" spans="1:7" ht="6" customHeight="1">
      <c r="B66" s="22"/>
      <c r="G66" s="106"/>
    </row>
    <row r="67" spans="1:7" ht="25.5" customHeight="1">
      <c r="B67" s="19" t="s">
        <v>683</v>
      </c>
      <c r="G67" s="106"/>
    </row>
    <row r="68" spans="1:7" ht="6" customHeight="1">
      <c r="B68" s="22"/>
      <c r="G68" s="106"/>
    </row>
    <row r="69" spans="1:7" ht="12.75" customHeight="1">
      <c r="B69" s="19" t="s">
        <v>684</v>
      </c>
      <c r="C69" s="7" t="s">
        <v>825</v>
      </c>
      <c r="D69" s="6">
        <v>4</v>
      </c>
      <c r="E69" s="8">
        <v>1450</v>
      </c>
      <c r="F69" s="6">
        <f>+D69*E69</f>
        <v>5800</v>
      </c>
      <c r="G69" s="106">
        <v>1450</v>
      </c>
    </row>
    <row r="70" spans="1:7" ht="12.75" customHeight="1">
      <c r="B70" s="22"/>
      <c r="G70" s="106"/>
    </row>
    <row r="71" spans="1:7" ht="25.5" customHeight="1">
      <c r="A71" s="36" t="s">
        <v>1422</v>
      </c>
      <c r="B71" s="37" t="s">
        <v>685</v>
      </c>
      <c r="G71" s="106"/>
    </row>
    <row r="72" spans="1:7" ht="12.75" customHeight="1">
      <c r="B72" s="19" t="s">
        <v>38</v>
      </c>
      <c r="G72" s="106"/>
    </row>
    <row r="73" spans="1:7" ht="12.75" customHeight="1">
      <c r="B73" s="22" t="s">
        <v>686</v>
      </c>
      <c r="G73" s="106"/>
    </row>
    <row r="74" spans="1:7" ht="25.5" customHeight="1">
      <c r="B74" s="22" t="s">
        <v>1899</v>
      </c>
      <c r="G74" s="106"/>
    </row>
    <row r="75" spans="1:7" ht="12.75" customHeight="1">
      <c r="B75" s="22" t="s">
        <v>1414</v>
      </c>
      <c r="G75" s="106"/>
    </row>
    <row r="76" spans="1:7" ht="12.75" customHeight="1">
      <c r="B76" s="22" t="s">
        <v>1415</v>
      </c>
      <c r="G76" s="106"/>
    </row>
    <row r="77" spans="1:7" ht="6" customHeight="1">
      <c r="B77" s="22"/>
      <c r="G77" s="106"/>
    </row>
    <row r="78" spans="1:7" ht="25.5" customHeight="1">
      <c r="B78" s="19" t="s">
        <v>1420</v>
      </c>
      <c r="G78" s="106"/>
    </row>
    <row r="79" spans="1:7" ht="6" customHeight="1">
      <c r="B79" s="22"/>
      <c r="G79" s="106"/>
    </row>
    <row r="80" spans="1:7" ht="12.75" customHeight="1">
      <c r="B80" s="19" t="s">
        <v>185</v>
      </c>
      <c r="C80" s="7" t="s">
        <v>825</v>
      </c>
      <c r="D80" s="6">
        <v>4</v>
      </c>
      <c r="E80" s="8">
        <v>820</v>
      </c>
      <c r="F80" s="6">
        <f>+D80*E80</f>
        <v>3280</v>
      </c>
      <c r="G80" s="106">
        <v>820</v>
      </c>
    </row>
    <row r="81" spans="1:7" ht="6" customHeight="1">
      <c r="A81" s="39"/>
      <c r="B81" s="40"/>
      <c r="G81" s="106"/>
    </row>
    <row r="82" spans="1:7" ht="12.75" customHeight="1">
      <c r="B82" s="19" t="s">
        <v>186</v>
      </c>
      <c r="C82" s="7" t="s">
        <v>825</v>
      </c>
      <c r="D82" s="6" t="s">
        <v>1061</v>
      </c>
      <c r="G82" s="106"/>
    </row>
    <row r="83" spans="1:7" ht="6" customHeight="1">
      <c r="B83" s="22"/>
      <c r="G83" s="106"/>
    </row>
    <row r="84" spans="1:7" ht="12.75" customHeight="1">
      <c r="B84" s="19" t="s">
        <v>187</v>
      </c>
      <c r="C84" s="7" t="s">
        <v>825</v>
      </c>
      <c r="D84" s="6">
        <v>16</v>
      </c>
      <c r="E84" s="8">
        <v>630</v>
      </c>
      <c r="F84" s="6">
        <f>+D84*E84</f>
        <v>10080</v>
      </c>
      <c r="G84" s="106">
        <v>630</v>
      </c>
    </row>
    <row r="85" spans="1:7" ht="12.75" customHeight="1">
      <c r="B85" s="19"/>
      <c r="G85" s="106"/>
    </row>
    <row r="86" spans="1:7" ht="12.75" customHeight="1">
      <c r="A86" s="36" t="s">
        <v>1424</v>
      </c>
      <c r="B86" s="37" t="s">
        <v>188</v>
      </c>
      <c r="G86" s="106"/>
    </row>
    <row r="87" spans="1:7" ht="12.75" customHeight="1">
      <c r="B87" s="19" t="s">
        <v>38</v>
      </c>
      <c r="G87" s="106"/>
    </row>
    <row r="88" spans="1:7" ht="25.5" customHeight="1">
      <c r="B88" s="22" t="s">
        <v>1861</v>
      </c>
      <c r="G88" s="106"/>
    </row>
    <row r="89" spans="1:7" ht="25.5" customHeight="1">
      <c r="B89" s="22" t="s">
        <v>189</v>
      </c>
      <c r="G89" s="106"/>
    </row>
    <row r="90" spans="1:7" ht="25.5" customHeight="1">
      <c r="B90" s="22" t="s">
        <v>1289</v>
      </c>
      <c r="G90" s="106"/>
    </row>
    <row r="91" spans="1:7" ht="6" customHeight="1">
      <c r="B91" s="19"/>
      <c r="G91" s="106"/>
    </row>
    <row r="92" spans="1:7" ht="12.75" customHeight="1">
      <c r="B92" s="19" t="s">
        <v>1855</v>
      </c>
      <c r="C92" s="7" t="s">
        <v>825</v>
      </c>
      <c r="D92" s="6">
        <v>3</v>
      </c>
      <c r="E92" s="8">
        <v>560</v>
      </c>
      <c r="F92" s="6">
        <f>+D92*E92</f>
        <v>1680</v>
      </c>
      <c r="G92" s="106">
        <v>560</v>
      </c>
    </row>
    <row r="93" spans="1:7" ht="12.75" customHeight="1">
      <c r="B93" s="19"/>
      <c r="G93" s="106"/>
    </row>
    <row r="94" spans="1:7" ht="38.25" customHeight="1">
      <c r="A94" s="36" t="s">
        <v>931</v>
      </c>
      <c r="B94" s="37" t="s">
        <v>1290</v>
      </c>
      <c r="G94" s="106"/>
    </row>
    <row r="95" spans="1:7" ht="25.5" customHeight="1">
      <c r="B95" s="19" t="s">
        <v>1533</v>
      </c>
      <c r="G95" s="106"/>
    </row>
    <row r="96" spans="1:7" ht="12.75" customHeight="1">
      <c r="B96" s="19" t="s">
        <v>1291</v>
      </c>
      <c r="G96" s="106"/>
    </row>
    <row r="97" spans="1:7" ht="25.5" customHeight="1">
      <c r="B97" s="22" t="s">
        <v>1350</v>
      </c>
      <c r="G97" s="106"/>
    </row>
    <row r="98" spans="1:7" ht="12.75" customHeight="1">
      <c r="B98" s="22" t="s">
        <v>1292</v>
      </c>
      <c r="G98" s="106"/>
    </row>
    <row r="99" spans="1:7" ht="12.75" customHeight="1">
      <c r="B99" s="22" t="s">
        <v>1293</v>
      </c>
      <c r="G99" s="106"/>
    </row>
    <row r="100" spans="1:7" ht="12.75" customHeight="1">
      <c r="B100" s="22" t="s">
        <v>1294</v>
      </c>
      <c r="G100" s="106"/>
    </row>
    <row r="101" spans="1:7" ht="12.75" customHeight="1">
      <c r="B101" s="22" t="s">
        <v>1354</v>
      </c>
      <c r="G101" s="106"/>
    </row>
    <row r="102" spans="1:7" ht="12.75" customHeight="1">
      <c r="B102" s="22" t="s">
        <v>1529</v>
      </c>
      <c r="G102" s="106"/>
    </row>
    <row r="103" spans="1:7" ht="12.75" customHeight="1">
      <c r="B103" s="22" t="s">
        <v>1295</v>
      </c>
      <c r="G103" s="106"/>
    </row>
    <row r="104" spans="1:7" ht="12.75" customHeight="1">
      <c r="B104" s="22" t="s">
        <v>1296</v>
      </c>
      <c r="G104" s="106"/>
    </row>
    <row r="105" spans="1:7" ht="12.75" customHeight="1">
      <c r="B105" s="22" t="s">
        <v>1297</v>
      </c>
      <c r="G105" s="106"/>
    </row>
    <row r="106" spans="1:7" ht="6" customHeight="1">
      <c r="B106" s="19"/>
      <c r="G106" s="106"/>
    </row>
    <row r="107" spans="1:7" ht="12.75" customHeight="1">
      <c r="B107" s="19" t="s">
        <v>1855</v>
      </c>
      <c r="C107" s="7" t="s">
        <v>825</v>
      </c>
      <c r="D107" s="6">
        <v>1</v>
      </c>
      <c r="E107" s="8">
        <v>3500</v>
      </c>
      <c r="F107" s="6">
        <f>+D107*E107</f>
        <v>3500</v>
      </c>
      <c r="G107" s="106">
        <v>3500</v>
      </c>
    </row>
    <row r="108" spans="1:7" ht="12.75" customHeight="1">
      <c r="B108" s="19"/>
      <c r="G108" s="106"/>
    </row>
    <row r="109" spans="1:7" ht="25.5" customHeight="1">
      <c r="A109" s="36" t="s">
        <v>653</v>
      </c>
      <c r="B109" s="37" t="s">
        <v>1915</v>
      </c>
      <c r="G109" s="106"/>
    </row>
    <row r="110" spans="1:7" ht="25.5" customHeight="1">
      <c r="B110" s="19" t="s">
        <v>1533</v>
      </c>
      <c r="G110" s="106"/>
    </row>
    <row r="111" spans="1:7" ht="12.75" customHeight="1">
      <c r="B111" s="19" t="s">
        <v>1291</v>
      </c>
      <c r="G111" s="106"/>
    </row>
    <row r="112" spans="1:7" ht="12.75" customHeight="1">
      <c r="B112" s="22" t="s">
        <v>1916</v>
      </c>
      <c r="C112" s="7" t="s">
        <v>292</v>
      </c>
      <c r="D112" s="6">
        <v>21</v>
      </c>
      <c r="E112" s="8">
        <v>95</v>
      </c>
      <c r="F112" s="6">
        <f t="shared" ref="F112:F122" si="0">+D112*E112</f>
        <v>1995</v>
      </c>
      <c r="G112" s="106">
        <v>95</v>
      </c>
    </row>
    <row r="113" spans="1:7" ht="12.75" customHeight="1">
      <c r="B113" s="22" t="s">
        <v>1917</v>
      </c>
      <c r="C113" s="7" t="s">
        <v>292</v>
      </c>
      <c r="D113" s="6">
        <v>21</v>
      </c>
      <c r="E113" s="8">
        <v>120</v>
      </c>
      <c r="F113" s="6">
        <f t="shared" si="0"/>
        <v>2520</v>
      </c>
      <c r="G113" s="106">
        <v>120</v>
      </c>
    </row>
    <row r="114" spans="1:7" ht="12.75" customHeight="1">
      <c r="B114" s="22" t="s">
        <v>1354</v>
      </c>
      <c r="C114" s="7" t="s">
        <v>292</v>
      </c>
      <c r="D114" s="6">
        <v>21</v>
      </c>
      <c r="E114" s="8">
        <v>100</v>
      </c>
      <c r="F114" s="6">
        <f t="shared" si="0"/>
        <v>2100</v>
      </c>
      <c r="G114" s="106">
        <v>100</v>
      </c>
    </row>
    <row r="115" spans="1:7" ht="12.75" customHeight="1">
      <c r="B115" s="22" t="s">
        <v>1355</v>
      </c>
      <c r="C115" s="7" t="s">
        <v>292</v>
      </c>
      <c r="D115" s="6">
        <v>21</v>
      </c>
      <c r="E115" s="8">
        <v>140</v>
      </c>
      <c r="F115" s="6">
        <f t="shared" si="0"/>
        <v>2940</v>
      </c>
      <c r="G115" s="106">
        <v>140</v>
      </c>
    </row>
    <row r="116" spans="1:7" ht="12.75" customHeight="1">
      <c r="B116" s="22" t="s">
        <v>1353</v>
      </c>
      <c r="C116" s="7" t="s">
        <v>292</v>
      </c>
      <c r="D116" s="6">
        <v>4</v>
      </c>
      <c r="E116" s="8">
        <v>90</v>
      </c>
      <c r="F116" s="6">
        <f t="shared" si="0"/>
        <v>360</v>
      </c>
      <c r="G116" s="106">
        <v>90</v>
      </c>
    </row>
    <row r="117" spans="1:7" ht="12.75" customHeight="1">
      <c r="B117" s="22" t="s">
        <v>1529</v>
      </c>
      <c r="C117" s="7" t="s">
        <v>292</v>
      </c>
      <c r="D117" s="6">
        <v>10</v>
      </c>
      <c r="E117" s="8">
        <v>85</v>
      </c>
      <c r="F117" s="6">
        <f t="shared" si="0"/>
        <v>850</v>
      </c>
      <c r="G117" s="106">
        <v>85</v>
      </c>
    </row>
    <row r="118" spans="1:7" ht="25.5" customHeight="1">
      <c r="B118" s="22" t="s">
        <v>1530</v>
      </c>
      <c r="C118" s="7" t="s">
        <v>292</v>
      </c>
      <c r="D118" s="6">
        <v>21</v>
      </c>
      <c r="E118" s="8">
        <v>160</v>
      </c>
      <c r="F118" s="6">
        <f t="shared" si="0"/>
        <v>3360</v>
      </c>
      <c r="G118" s="106">
        <v>160</v>
      </c>
    </row>
    <row r="119" spans="1:7" ht="12.75" customHeight="1">
      <c r="B119" s="22" t="s">
        <v>1531</v>
      </c>
      <c r="C119" s="7" t="s">
        <v>292</v>
      </c>
      <c r="D119" s="6">
        <v>4</v>
      </c>
      <c r="E119" s="8">
        <v>95</v>
      </c>
      <c r="F119" s="6">
        <f t="shared" si="0"/>
        <v>380</v>
      </c>
      <c r="G119" s="106">
        <v>95</v>
      </c>
    </row>
    <row r="120" spans="1:7" ht="12.75" customHeight="1">
      <c r="B120" s="22" t="s">
        <v>1532</v>
      </c>
      <c r="C120" s="7" t="s">
        <v>292</v>
      </c>
      <c r="D120" s="6">
        <v>4</v>
      </c>
      <c r="E120" s="8">
        <v>160</v>
      </c>
      <c r="F120" s="6">
        <f t="shared" si="0"/>
        <v>640</v>
      </c>
      <c r="G120" s="106">
        <v>160</v>
      </c>
    </row>
    <row r="121" spans="1:7" ht="12.75" customHeight="1">
      <c r="B121" s="22" t="s">
        <v>1296</v>
      </c>
      <c r="C121" s="7" t="s">
        <v>292</v>
      </c>
      <c r="D121" s="6">
        <v>10</v>
      </c>
      <c r="E121" s="8">
        <v>120</v>
      </c>
      <c r="F121" s="6">
        <f t="shared" si="0"/>
        <v>1200</v>
      </c>
      <c r="G121" s="106">
        <v>120</v>
      </c>
    </row>
    <row r="122" spans="1:7" ht="12.75" customHeight="1">
      <c r="B122" s="22" t="s">
        <v>1297</v>
      </c>
      <c r="C122" s="7" t="s">
        <v>292</v>
      </c>
      <c r="D122" s="6">
        <v>16</v>
      </c>
      <c r="E122" s="8">
        <v>220</v>
      </c>
      <c r="F122" s="6">
        <f t="shared" si="0"/>
        <v>3520</v>
      </c>
      <c r="G122" s="106">
        <v>220</v>
      </c>
    </row>
    <row r="123" spans="1:7" ht="12.75" customHeight="1">
      <c r="B123" s="19"/>
      <c r="G123" s="106"/>
    </row>
    <row r="124" spans="1:7" s="55" customFormat="1" ht="25.5" hidden="1" customHeight="1">
      <c r="A124" s="52" t="s">
        <v>654</v>
      </c>
      <c r="B124" s="53" t="s">
        <v>1918</v>
      </c>
      <c r="C124" s="54"/>
      <c r="D124" s="27"/>
      <c r="E124" s="27"/>
      <c r="F124" s="27"/>
      <c r="G124" s="107"/>
    </row>
    <row r="125" spans="1:7" s="55" customFormat="1" ht="12.75" hidden="1" customHeight="1">
      <c r="A125" s="56"/>
      <c r="B125" s="57"/>
      <c r="C125" s="54"/>
      <c r="D125" s="27"/>
      <c r="E125" s="27"/>
      <c r="F125" s="27"/>
      <c r="G125" s="107"/>
    </row>
    <row r="126" spans="1:7" s="55" customFormat="1" ht="25.5" hidden="1" customHeight="1">
      <c r="A126" s="56"/>
      <c r="B126" s="57" t="s">
        <v>1919</v>
      </c>
      <c r="C126" s="54" t="s">
        <v>292</v>
      </c>
      <c r="D126" s="27">
        <v>68</v>
      </c>
      <c r="E126" s="27"/>
      <c r="F126" s="27"/>
      <c r="G126" s="107"/>
    </row>
    <row r="127" spans="1:7" ht="12.75" customHeight="1">
      <c r="B127" s="19"/>
      <c r="G127" s="106"/>
    </row>
    <row r="128" spans="1:7" ht="12.75" customHeight="1">
      <c r="B128" s="19"/>
      <c r="G128" s="106"/>
    </row>
    <row r="129" spans="2:7" ht="12.75" customHeight="1">
      <c r="B129" s="19"/>
      <c r="G129" s="106"/>
    </row>
    <row r="130" spans="2:7">
      <c r="B130" s="30"/>
      <c r="C130" s="9"/>
      <c r="D130" s="10"/>
      <c r="E130" s="11"/>
      <c r="F130" s="10"/>
    </row>
    <row r="131" spans="2:7">
      <c r="B131" s="292" t="s">
        <v>1920</v>
      </c>
      <c r="C131" s="293"/>
      <c r="D131" s="293"/>
      <c r="E131" s="62"/>
      <c r="F131" s="62">
        <f>SUM(F16:F130)</f>
        <v>75845</v>
      </c>
    </row>
  </sheetData>
  <mergeCells count="2">
    <mergeCell ref="A3:F3"/>
    <mergeCell ref="B131:D1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85" max="16383" man="1"/>
    <brk id="10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0"/>
  <dimension ref="A1:M1191"/>
  <sheetViews>
    <sheetView topLeftCell="A251" workbookViewId="0">
      <selection activeCell="J258" sqref="J258"/>
    </sheetView>
  </sheetViews>
  <sheetFormatPr defaultColWidth="9.140625" defaultRowHeight="14.25"/>
  <cols>
    <col min="1" max="1" width="9.42578125" style="64" customWidth="1"/>
    <col min="2" max="6" width="9.140625" style="64"/>
    <col min="7" max="7" width="9.140625" style="66"/>
    <col min="8" max="8" width="11.28515625" style="66" bestFit="1" customWidth="1"/>
    <col min="9" max="9" width="11.85546875" style="66" bestFit="1" customWidth="1"/>
    <col min="10" max="10" width="11.28515625" style="112" bestFit="1" customWidth="1"/>
    <col min="11" max="16384" width="9.140625" style="67"/>
  </cols>
  <sheetData>
    <row r="1" spans="1:9" ht="15">
      <c r="C1" s="65" t="s">
        <v>543</v>
      </c>
    </row>
    <row r="4" spans="1:9">
      <c r="A4" s="64" t="s">
        <v>544</v>
      </c>
      <c r="I4" s="66">
        <f>+I100</f>
        <v>34385</v>
      </c>
    </row>
    <row r="5" spans="1:9" ht="15" thickBot="1"/>
    <row r="6" spans="1:9" ht="15">
      <c r="A6" s="65" t="s">
        <v>545</v>
      </c>
      <c r="D6" s="68"/>
      <c r="E6" s="68"/>
      <c r="F6" s="68"/>
      <c r="G6" s="69"/>
      <c r="H6" s="69"/>
      <c r="I6" s="70">
        <f>SUM(I4:I5)</f>
        <v>34385</v>
      </c>
    </row>
    <row r="8" spans="1:9">
      <c r="A8" s="64" t="s">
        <v>546</v>
      </c>
    </row>
    <row r="10" spans="1:9">
      <c r="A10" s="64" t="s">
        <v>547</v>
      </c>
      <c r="D10" s="64" t="s">
        <v>548</v>
      </c>
      <c r="I10" s="66">
        <f>+I118</f>
        <v>5400</v>
      </c>
    </row>
    <row r="11" spans="1:9">
      <c r="A11" s="64" t="s">
        <v>549</v>
      </c>
      <c r="I11" s="66">
        <f>+I133</f>
        <v>2065</v>
      </c>
    </row>
    <row r="12" spans="1:9">
      <c r="A12" s="64" t="s">
        <v>550</v>
      </c>
      <c r="I12" s="66">
        <f>+I349</f>
        <v>77718</v>
      </c>
    </row>
    <row r="13" spans="1:9">
      <c r="A13" s="64" t="s">
        <v>551</v>
      </c>
      <c r="I13" s="66">
        <f>+I366</f>
        <v>11577</v>
      </c>
    </row>
    <row r="14" spans="1:9">
      <c r="A14" s="64" t="s">
        <v>552</v>
      </c>
      <c r="I14" s="66">
        <f>+I490</f>
        <v>55063</v>
      </c>
    </row>
    <row r="15" spans="1:9">
      <c r="A15" s="64" t="s">
        <v>17</v>
      </c>
      <c r="I15" s="66">
        <f>+I529</f>
        <v>2985</v>
      </c>
    </row>
    <row r="16" spans="1:9">
      <c r="A16" s="64" t="s">
        <v>18</v>
      </c>
      <c r="I16" s="66">
        <f>+I625</f>
        <v>35735</v>
      </c>
    </row>
    <row r="17" spans="1:9">
      <c r="A17" s="64" t="s">
        <v>19</v>
      </c>
      <c r="I17" s="66">
        <f>+I727</f>
        <v>159683</v>
      </c>
    </row>
    <row r="18" spans="1:9">
      <c r="A18" s="64" t="s">
        <v>20</v>
      </c>
      <c r="I18" s="66">
        <f>+I774</f>
        <v>119290</v>
      </c>
    </row>
    <row r="19" spans="1:9">
      <c r="A19" s="64" t="s">
        <v>25</v>
      </c>
      <c r="I19" s="66">
        <f>+I867</f>
        <v>50893</v>
      </c>
    </row>
    <row r="20" spans="1:9" ht="15" thickBot="1"/>
    <row r="21" spans="1:9" ht="15">
      <c r="A21" s="65" t="s">
        <v>545</v>
      </c>
      <c r="D21" s="68"/>
      <c r="E21" s="68"/>
      <c r="F21" s="68"/>
      <c r="G21" s="69"/>
      <c r="H21" s="69"/>
      <c r="I21" s="70">
        <f>SUM(I10:I20)</f>
        <v>520409</v>
      </c>
    </row>
    <row r="23" spans="1:9">
      <c r="A23" s="64" t="s">
        <v>26</v>
      </c>
    </row>
    <row r="24" spans="1:9">
      <c r="A24" s="64" t="s">
        <v>27</v>
      </c>
      <c r="I24" s="66">
        <f>+I896</f>
        <v>5442</v>
      </c>
    </row>
    <row r="25" spans="1:9">
      <c r="A25" s="64" t="s">
        <v>28</v>
      </c>
      <c r="I25" s="66">
        <f>+I996</f>
        <v>156550</v>
      </c>
    </row>
    <row r="26" spans="1:9">
      <c r="A26" s="64" t="s">
        <v>29</v>
      </c>
      <c r="I26" s="66">
        <f>+I1046</f>
        <v>12613</v>
      </c>
    </row>
    <row r="27" spans="1:9" ht="15" thickBot="1"/>
    <row r="28" spans="1:9" ht="15">
      <c r="A28" s="65" t="s">
        <v>545</v>
      </c>
      <c r="D28" s="68"/>
      <c r="E28" s="68"/>
      <c r="F28" s="68"/>
      <c r="G28" s="69"/>
      <c r="H28" s="69"/>
      <c r="I28" s="70">
        <f>SUM(I24:I27)</f>
        <v>174605</v>
      </c>
    </row>
    <row r="30" spans="1:9">
      <c r="A30" s="64" t="s">
        <v>30</v>
      </c>
    </row>
    <row r="31" spans="1:9">
      <c r="A31" s="64" t="s">
        <v>31</v>
      </c>
      <c r="I31" s="66">
        <f>+I1103</f>
        <v>10965</v>
      </c>
    </row>
    <row r="32" spans="1:9" ht="15" thickBot="1"/>
    <row r="33" spans="1:9" ht="15">
      <c r="A33" s="65" t="s">
        <v>545</v>
      </c>
      <c r="D33" s="68"/>
      <c r="E33" s="68"/>
      <c r="F33" s="68"/>
      <c r="G33" s="69"/>
      <c r="H33" s="69"/>
      <c r="I33" s="70">
        <f>SUM(I31:I32)</f>
        <v>10965</v>
      </c>
    </row>
    <row r="35" spans="1:9">
      <c r="A35" s="64" t="s">
        <v>32</v>
      </c>
    </row>
    <row r="36" spans="1:9">
      <c r="A36" s="64" t="s">
        <v>33</v>
      </c>
      <c r="I36" s="66">
        <f>+I1191</f>
        <v>56062</v>
      </c>
    </row>
    <row r="37" spans="1:9" ht="15" thickBot="1"/>
    <row r="38" spans="1:9" ht="15">
      <c r="A38" s="65" t="s">
        <v>545</v>
      </c>
      <c r="D38" s="68"/>
      <c r="E38" s="68"/>
      <c r="F38" s="68"/>
      <c r="G38" s="69"/>
      <c r="H38" s="69"/>
      <c r="I38" s="70">
        <f>SUM(I36:I37)</f>
        <v>56062</v>
      </c>
    </row>
    <row r="40" spans="1:9" ht="15" thickBot="1">
      <c r="B40" s="71" t="s">
        <v>34</v>
      </c>
      <c r="C40" s="67"/>
      <c r="D40" s="72"/>
      <c r="E40" s="72"/>
      <c r="F40" s="72"/>
      <c r="G40" s="73"/>
      <c r="H40" s="73"/>
      <c r="I40" s="74">
        <f>+I6+I21+I28+I33+I38</f>
        <v>796426</v>
      </c>
    </row>
    <row r="41" spans="1:9" ht="15" thickTop="1"/>
    <row r="42" spans="1:9">
      <c r="A42" s="64" t="s">
        <v>1609</v>
      </c>
    </row>
    <row r="53" spans="1:10" ht="15">
      <c r="A53" s="65" t="s">
        <v>35</v>
      </c>
    </row>
    <row r="55" spans="1:10" ht="53.25" customHeight="1">
      <c r="A55" s="320" t="s">
        <v>598</v>
      </c>
      <c r="B55" s="320"/>
      <c r="C55" s="320"/>
      <c r="D55" s="320"/>
      <c r="E55" s="320"/>
      <c r="F55" s="320"/>
    </row>
    <row r="56" spans="1:10">
      <c r="F56" s="64" t="s">
        <v>1423</v>
      </c>
      <c r="G56" s="66">
        <v>28</v>
      </c>
      <c r="H56" s="66">
        <v>35</v>
      </c>
      <c r="I56" s="66">
        <f>+G56*H56</f>
        <v>980</v>
      </c>
      <c r="J56" s="113">
        <v>35</v>
      </c>
    </row>
    <row r="57" spans="1:10">
      <c r="J57" s="113"/>
    </row>
    <row r="58" spans="1:10" ht="109.5" customHeight="1">
      <c r="A58" s="320" t="s">
        <v>595</v>
      </c>
      <c r="B58" s="320"/>
      <c r="C58" s="320"/>
      <c r="D58" s="320"/>
      <c r="E58" s="320"/>
      <c r="F58" s="320"/>
      <c r="J58" s="113"/>
    </row>
    <row r="59" spans="1:10">
      <c r="F59" s="64" t="s">
        <v>596</v>
      </c>
      <c r="G59" s="66">
        <v>80</v>
      </c>
      <c r="H59" s="66">
        <v>70</v>
      </c>
      <c r="I59" s="66">
        <f>+G59*H59</f>
        <v>5600</v>
      </c>
      <c r="J59" s="113">
        <v>70</v>
      </c>
    </row>
    <row r="60" spans="1:10">
      <c r="J60" s="113"/>
    </row>
    <row r="61" spans="1:10" ht="50.25" customHeight="1">
      <c r="A61" s="320" t="s">
        <v>1213</v>
      </c>
      <c r="B61" s="320"/>
      <c r="C61" s="320"/>
      <c r="D61" s="320"/>
      <c r="E61" s="320"/>
      <c r="F61" s="320"/>
      <c r="J61" s="113"/>
    </row>
    <row r="62" spans="1:10">
      <c r="F62" s="64" t="s">
        <v>1214</v>
      </c>
      <c r="G62" s="66">
        <v>5.6</v>
      </c>
      <c r="H62" s="66">
        <v>140</v>
      </c>
      <c r="I62" s="66">
        <f>+G62*H62</f>
        <v>784</v>
      </c>
      <c r="J62" s="113">
        <v>140</v>
      </c>
    </row>
    <row r="63" spans="1:10">
      <c r="J63" s="113"/>
    </row>
    <row r="64" spans="1:10" ht="33.75" customHeight="1">
      <c r="A64" s="320" t="s">
        <v>1215</v>
      </c>
      <c r="B64" s="320"/>
      <c r="C64" s="320"/>
      <c r="D64" s="320"/>
      <c r="E64" s="320"/>
      <c r="F64" s="320"/>
      <c r="J64" s="113"/>
    </row>
    <row r="65" spans="1:12">
      <c r="J65" s="113"/>
    </row>
    <row r="66" spans="1:12">
      <c r="F66" s="64" t="s">
        <v>1214</v>
      </c>
      <c r="G66" s="66">
        <v>1.4</v>
      </c>
      <c r="H66" s="66">
        <v>2500</v>
      </c>
      <c r="I66" s="66">
        <f>+G66*H66</f>
        <v>3500</v>
      </c>
      <c r="J66" s="113">
        <v>2500</v>
      </c>
    </row>
    <row r="67" spans="1:12" ht="38.25" customHeight="1">
      <c r="A67" s="320" t="s">
        <v>1216</v>
      </c>
      <c r="B67" s="320"/>
      <c r="C67" s="320"/>
      <c r="D67" s="320"/>
      <c r="E67" s="320"/>
      <c r="F67" s="320"/>
      <c r="J67" s="113"/>
    </row>
    <row r="68" spans="1:12">
      <c r="J68" s="113"/>
    </row>
    <row r="69" spans="1:12">
      <c r="F69" s="64" t="s">
        <v>292</v>
      </c>
      <c r="G69" s="66">
        <v>1</v>
      </c>
      <c r="H69" s="66">
        <v>150</v>
      </c>
      <c r="I69" s="66">
        <f>+G69*H69</f>
        <v>150</v>
      </c>
      <c r="J69" s="113">
        <v>150</v>
      </c>
      <c r="L69" s="67" t="s">
        <v>1609</v>
      </c>
    </row>
    <row r="70" spans="1:12" ht="76.5" customHeight="1">
      <c r="A70" s="320" t="s">
        <v>1217</v>
      </c>
      <c r="B70" s="320"/>
      <c r="C70" s="320"/>
      <c r="D70" s="320"/>
      <c r="E70" s="320"/>
      <c r="F70" s="320"/>
      <c r="J70" s="113"/>
    </row>
    <row r="71" spans="1:12">
      <c r="J71" s="113"/>
    </row>
    <row r="72" spans="1:12">
      <c r="F72" s="64" t="s">
        <v>1218</v>
      </c>
      <c r="G72" s="66">
        <v>95</v>
      </c>
      <c r="H72" s="66">
        <v>135</v>
      </c>
      <c r="I72" s="66">
        <f>+G72*H72</f>
        <v>12825</v>
      </c>
      <c r="J72" s="113">
        <v>135</v>
      </c>
    </row>
    <row r="73" spans="1:12">
      <c r="J73" s="113"/>
    </row>
    <row r="74" spans="1:12" ht="96" customHeight="1">
      <c r="A74" s="320" t="s">
        <v>1219</v>
      </c>
      <c r="B74" s="320"/>
      <c r="C74" s="320"/>
      <c r="D74" s="320"/>
      <c r="E74" s="320"/>
      <c r="F74" s="320"/>
      <c r="J74" s="113"/>
    </row>
    <row r="75" spans="1:12">
      <c r="F75" s="64" t="s">
        <v>292</v>
      </c>
      <c r="G75" s="66">
        <v>1</v>
      </c>
      <c r="H75" s="66">
        <v>1000</v>
      </c>
      <c r="I75" s="66">
        <f>+G75*H75</f>
        <v>1000</v>
      </c>
      <c r="J75" s="113">
        <v>1000</v>
      </c>
    </row>
    <row r="76" spans="1:12">
      <c r="J76" s="113"/>
    </row>
    <row r="77" spans="1:12" ht="29.25" customHeight="1">
      <c r="A77" s="320" t="s">
        <v>211</v>
      </c>
      <c r="B77" s="320"/>
      <c r="C77" s="320"/>
      <c r="D77" s="320"/>
      <c r="E77" s="320"/>
      <c r="F77" s="320"/>
      <c r="J77" s="113"/>
    </row>
    <row r="78" spans="1:12">
      <c r="J78" s="113"/>
    </row>
    <row r="79" spans="1:12">
      <c r="F79" s="67" t="s">
        <v>1214</v>
      </c>
      <c r="G79" s="76">
        <v>6.4</v>
      </c>
      <c r="H79" s="66">
        <v>140</v>
      </c>
      <c r="I79" s="66">
        <f>+G79*H79</f>
        <v>896</v>
      </c>
      <c r="J79" s="113">
        <v>140</v>
      </c>
    </row>
    <row r="80" spans="1:12">
      <c r="J80" s="113"/>
    </row>
    <row r="81" spans="1:10" ht="28.5" customHeight="1">
      <c r="A81" s="320" t="s">
        <v>733</v>
      </c>
      <c r="B81" s="320"/>
      <c r="C81" s="320"/>
      <c r="D81" s="320"/>
      <c r="E81" s="320"/>
      <c r="F81" s="320"/>
      <c r="J81" s="113"/>
    </row>
    <row r="82" spans="1:10">
      <c r="J82" s="113"/>
    </row>
    <row r="83" spans="1:10">
      <c r="F83" s="64" t="s">
        <v>596</v>
      </c>
      <c r="G83" s="66">
        <v>90</v>
      </c>
      <c r="H83" s="66">
        <v>3</v>
      </c>
      <c r="I83" s="66">
        <f>+G83*H83</f>
        <v>270</v>
      </c>
      <c r="J83" s="113">
        <v>3</v>
      </c>
    </row>
    <row r="84" spans="1:10">
      <c r="J84" s="113"/>
    </row>
    <row r="85" spans="1:10" ht="42" customHeight="1">
      <c r="A85" s="320" t="s">
        <v>1356</v>
      </c>
      <c r="B85" s="320"/>
      <c r="C85" s="320"/>
      <c r="D85" s="320"/>
      <c r="E85" s="320"/>
      <c r="F85" s="320"/>
      <c r="J85" s="113"/>
    </row>
    <row r="86" spans="1:10">
      <c r="F86" s="64" t="s">
        <v>292</v>
      </c>
      <c r="G86" s="66">
        <v>1</v>
      </c>
      <c r="H86" s="66">
        <v>6500</v>
      </c>
      <c r="I86" s="66">
        <f>+G86*H86</f>
        <v>6500</v>
      </c>
      <c r="J86" s="113">
        <v>6500</v>
      </c>
    </row>
    <row r="87" spans="1:10">
      <c r="J87" s="113"/>
    </row>
    <row r="88" spans="1:10" ht="34.5" customHeight="1">
      <c r="A88" s="320" t="s">
        <v>1357</v>
      </c>
      <c r="B88" s="320"/>
      <c r="C88" s="320"/>
      <c r="D88" s="320"/>
      <c r="E88" s="320"/>
      <c r="F88" s="320"/>
      <c r="J88" s="113"/>
    </row>
    <row r="89" spans="1:10">
      <c r="F89" s="64" t="s">
        <v>1358</v>
      </c>
      <c r="G89" s="76">
        <v>1</v>
      </c>
      <c r="H89" s="66">
        <v>180</v>
      </c>
      <c r="I89" s="66">
        <f>+G89*H89</f>
        <v>180</v>
      </c>
      <c r="J89" s="113">
        <v>180</v>
      </c>
    </row>
    <row r="90" spans="1:10">
      <c r="J90" s="113"/>
    </row>
    <row r="91" spans="1:10" ht="46.5" customHeight="1">
      <c r="A91" s="320" t="s">
        <v>1359</v>
      </c>
      <c r="B91" s="320"/>
      <c r="C91" s="320"/>
      <c r="D91" s="320"/>
      <c r="E91" s="320"/>
      <c r="F91" s="320"/>
      <c r="J91" s="113"/>
    </row>
    <row r="92" spans="1:10">
      <c r="F92" s="64" t="s">
        <v>1358</v>
      </c>
      <c r="G92" s="76">
        <v>1</v>
      </c>
      <c r="H92" s="66">
        <v>200</v>
      </c>
      <c r="I92" s="66">
        <f>+G92*H92</f>
        <v>200</v>
      </c>
      <c r="J92" s="113">
        <v>200</v>
      </c>
    </row>
    <row r="93" spans="1:10">
      <c r="J93" s="113"/>
    </row>
    <row r="94" spans="1:10">
      <c r="A94" s="320" t="s">
        <v>49</v>
      </c>
      <c r="B94" s="320"/>
      <c r="C94" s="320"/>
      <c r="D94" s="320"/>
      <c r="E94" s="320"/>
      <c r="F94" s="320"/>
      <c r="J94" s="113"/>
    </row>
    <row r="95" spans="1:10">
      <c r="F95" s="64" t="s">
        <v>50</v>
      </c>
      <c r="G95" s="66">
        <v>1</v>
      </c>
      <c r="H95" s="66">
        <v>500</v>
      </c>
      <c r="I95" s="66">
        <f>+G95*H95</f>
        <v>500</v>
      </c>
      <c r="J95" s="113">
        <v>500</v>
      </c>
    </row>
    <row r="96" spans="1:10">
      <c r="J96" s="113"/>
    </row>
    <row r="97" spans="1:10" ht="27" customHeight="1">
      <c r="A97" s="320" t="s">
        <v>1588</v>
      </c>
      <c r="B97" s="320"/>
      <c r="C97" s="320"/>
      <c r="D97" s="320"/>
      <c r="E97" s="320"/>
      <c r="F97" s="320"/>
      <c r="J97" s="113"/>
    </row>
    <row r="98" spans="1:10">
      <c r="J98" s="113"/>
    </row>
    <row r="99" spans="1:10" ht="15" thickBot="1">
      <c r="F99" s="64" t="s">
        <v>50</v>
      </c>
      <c r="G99" s="66">
        <v>1</v>
      </c>
      <c r="H99" s="66">
        <v>1000</v>
      </c>
      <c r="I99" s="66">
        <f>+G99*H99</f>
        <v>1000</v>
      </c>
      <c r="J99" s="113">
        <v>1000</v>
      </c>
    </row>
    <row r="100" spans="1:10" ht="15">
      <c r="C100" s="77" t="s">
        <v>545</v>
      </c>
      <c r="D100" s="77"/>
      <c r="E100" s="77"/>
      <c r="F100" s="77"/>
      <c r="G100" s="78"/>
      <c r="H100" s="78"/>
      <c r="I100" s="78">
        <f>SUM(I56:I99)</f>
        <v>34385</v>
      </c>
      <c r="J100" s="114"/>
    </row>
    <row r="101" spans="1:10">
      <c r="J101" s="113"/>
    </row>
    <row r="102" spans="1:10">
      <c r="J102" s="113"/>
    </row>
    <row r="103" spans="1:10">
      <c r="J103" s="113"/>
    </row>
    <row r="104" spans="1:10" ht="15">
      <c r="A104" s="65" t="s">
        <v>129</v>
      </c>
      <c r="J104" s="113"/>
    </row>
    <row r="105" spans="1:10">
      <c r="J105" s="113"/>
    </row>
    <row r="106" spans="1:10" ht="15">
      <c r="A106" s="65" t="s">
        <v>130</v>
      </c>
      <c r="J106" s="113"/>
    </row>
    <row r="107" spans="1:10">
      <c r="J107" s="113"/>
    </row>
    <row r="108" spans="1:10" ht="51" customHeight="1">
      <c r="A108" s="323" t="s">
        <v>1131</v>
      </c>
      <c r="B108" s="323"/>
      <c r="C108" s="323"/>
      <c r="D108" s="323"/>
      <c r="E108" s="323"/>
      <c r="F108" s="323"/>
      <c r="J108" s="113"/>
    </row>
    <row r="109" spans="1:10">
      <c r="H109" s="66" t="s">
        <v>1839</v>
      </c>
      <c r="J109" s="113" t="s">
        <v>1839</v>
      </c>
    </row>
    <row r="110" spans="1:10">
      <c r="F110" s="67" t="s">
        <v>727</v>
      </c>
      <c r="G110" s="66">
        <v>1</v>
      </c>
      <c r="I110" s="66">
        <f>+G110*H110</f>
        <v>0</v>
      </c>
      <c r="J110" s="113"/>
    </row>
    <row r="111" spans="1:10">
      <c r="F111" s="67"/>
      <c r="J111" s="113"/>
    </row>
    <row r="112" spans="1:10" ht="32.25" customHeight="1">
      <c r="A112" s="320" t="s">
        <v>1132</v>
      </c>
      <c r="B112" s="324"/>
      <c r="C112" s="324"/>
      <c r="D112" s="324"/>
      <c r="E112" s="324"/>
      <c r="F112" s="324"/>
      <c r="J112" s="113"/>
    </row>
    <row r="113" spans="1:10">
      <c r="F113" s="67" t="s">
        <v>1133</v>
      </c>
      <c r="G113" s="66">
        <v>6</v>
      </c>
      <c r="H113" s="66">
        <v>500</v>
      </c>
      <c r="I113" s="66">
        <f>+G113*H113</f>
        <v>3000</v>
      </c>
      <c r="J113" s="113">
        <v>500</v>
      </c>
    </row>
    <row r="114" spans="1:10">
      <c r="F114" s="67"/>
      <c r="J114" s="113"/>
    </row>
    <row r="115" spans="1:10" ht="34.5" customHeight="1">
      <c r="A115" s="320" t="s">
        <v>1134</v>
      </c>
      <c r="B115" s="324"/>
      <c r="C115" s="324"/>
      <c r="D115" s="324"/>
      <c r="E115" s="324"/>
      <c r="F115" s="324"/>
      <c r="J115" s="113"/>
    </row>
    <row r="116" spans="1:10">
      <c r="F116" s="67"/>
      <c r="J116" s="113"/>
    </row>
    <row r="117" spans="1:10" ht="15" thickBot="1">
      <c r="F117" s="67" t="s">
        <v>292</v>
      </c>
      <c r="G117" s="66">
        <v>120</v>
      </c>
      <c r="H117" s="66">
        <v>20</v>
      </c>
      <c r="I117" s="66">
        <f>+G117*H117</f>
        <v>2400</v>
      </c>
      <c r="J117" s="113">
        <v>20</v>
      </c>
    </row>
    <row r="118" spans="1:10" ht="15">
      <c r="C118" s="77" t="s">
        <v>545</v>
      </c>
      <c r="D118" s="77"/>
      <c r="E118" s="77"/>
      <c r="F118" s="77"/>
      <c r="G118" s="78"/>
      <c r="H118" s="78"/>
      <c r="I118" s="78">
        <f>SUM(I110:I117)</f>
        <v>5400</v>
      </c>
      <c r="J118" s="114"/>
    </row>
    <row r="119" spans="1:10">
      <c r="J119" s="113"/>
    </row>
    <row r="120" spans="1:10">
      <c r="J120" s="113"/>
    </row>
    <row r="121" spans="1:10" ht="15">
      <c r="A121" s="65" t="s">
        <v>549</v>
      </c>
      <c r="J121" s="113"/>
    </row>
    <row r="122" spans="1:10">
      <c r="J122" s="113"/>
    </row>
    <row r="123" spans="1:10" ht="80.25" customHeight="1">
      <c r="A123" s="320" t="s">
        <v>1673</v>
      </c>
      <c r="B123" s="320"/>
      <c r="C123" s="320"/>
      <c r="D123" s="320"/>
      <c r="E123" s="320"/>
      <c r="F123" s="320"/>
      <c r="J123" s="113"/>
    </row>
    <row r="124" spans="1:10">
      <c r="F124" s="67" t="s">
        <v>1218</v>
      </c>
      <c r="G124" s="76">
        <v>20</v>
      </c>
      <c r="H124" s="66">
        <v>90</v>
      </c>
      <c r="I124" s="66">
        <f>+G124*H124</f>
        <v>1800</v>
      </c>
      <c r="J124" s="113">
        <v>90</v>
      </c>
    </row>
    <row r="125" spans="1:10">
      <c r="A125" s="64" t="s">
        <v>1609</v>
      </c>
      <c r="J125" s="113"/>
    </row>
    <row r="126" spans="1:10" ht="41.25" customHeight="1">
      <c r="A126" s="320" t="s">
        <v>947</v>
      </c>
      <c r="B126" s="320"/>
      <c r="C126" s="320"/>
      <c r="D126" s="320"/>
      <c r="E126" s="320"/>
      <c r="F126" s="320"/>
      <c r="J126" s="113"/>
    </row>
    <row r="127" spans="1:10">
      <c r="J127" s="113"/>
    </row>
    <row r="128" spans="1:10">
      <c r="F128" s="66" t="s">
        <v>596</v>
      </c>
      <c r="G128" s="66">
        <v>30</v>
      </c>
      <c r="H128" s="76">
        <v>3</v>
      </c>
      <c r="I128" s="66">
        <f>+G128*H128</f>
        <v>90</v>
      </c>
      <c r="J128" s="115">
        <v>3</v>
      </c>
    </row>
    <row r="129" spans="1:10">
      <c r="J129" s="113"/>
    </row>
    <row r="130" spans="1:10">
      <c r="A130" s="64" t="s">
        <v>993</v>
      </c>
      <c r="J130" s="113"/>
    </row>
    <row r="131" spans="1:10">
      <c r="B131" s="64" t="s">
        <v>994</v>
      </c>
      <c r="F131" s="64" t="s">
        <v>596</v>
      </c>
      <c r="G131" s="66">
        <v>5</v>
      </c>
      <c r="H131" s="66">
        <v>35</v>
      </c>
      <c r="I131" s="66">
        <f>+G131*H131</f>
        <v>175</v>
      </c>
      <c r="J131" s="113">
        <v>35</v>
      </c>
    </row>
    <row r="132" spans="1:10" ht="15" thickBot="1">
      <c r="J132" s="113"/>
    </row>
    <row r="133" spans="1:10" ht="15">
      <c r="C133" s="77" t="s">
        <v>545</v>
      </c>
      <c r="D133" s="77"/>
      <c r="E133" s="77"/>
      <c r="F133" s="77"/>
      <c r="G133" s="78"/>
      <c r="H133" s="78"/>
      <c r="I133" s="78">
        <f>SUM(I124:I132)</f>
        <v>2065</v>
      </c>
      <c r="J133" s="114"/>
    </row>
    <row r="134" spans="1:10">
      <c r="J134" s="113"/>
    </row>
    <row r="135" spans="1:10" ht="15">
      <c r="A135" s="65" t="s">
        <v>550</v>
      </c>
      <c r="J135" s="113"/>
    </row>
    <row r="136" spans="1:10">
      <c r="J136" s="113"/>
    </row>
    <row r="137" spans="1:10" ht="165.75" customHeight="1">
      <c r="A137" s="320" t="s">
        <v>761</v>
      </c>
      <c r="B137" s="320"/>
      <c r="C137" s="320"/>
      <c r="D137" s="320"/>
      <c r="E137" s="320"/>
      <c r="F137" s="320"/>
      <c r="J137" s="113"/>
    </row>
    <row r="138" spans="1:10">
      <c r="J138" s="113"/>
    </row>
    <row r="139" spans="1:10">
      <c r="A139" s="64" t="s">
        <v>762</v>
      </c>
      <c r="J139" s="113"/>
    </row>
    <row r="140" spans="1:10">
      <c r="A140" s="64" t="s">
        <v>763</v>
      </c>
      <c r="J140" s="113"/>
    </row>
    <row r="141" spans="1:10">
      <c r="A141" s="64" t="s">
        <v>412</v>
      </c>
      <c r="J141" s="113"/>
    </row>
    <row r="142" spans="1:10" ht="75" customHeight="1">
      <c r="A142" s="320" t="s">
        <v>983</v>
      </c>
      <c r="B142" s="320"/>
      <c r="C142" s="320"/>
      <c r="D142" s="320"/>
      <c r="E142" s="320"/>
      <c r="F142" s="320"/>
      <c r="J142" s="113"/>
    </row>
    <row r="143" spans="1:10">
      <c r="A143" s="64" t="s">
        <v>984</v>
      </c>
      <c r="J143" s="113"/>
    </row>
    <row r="144" spans="1:10">
      <c r="A144" s="64" t="s">
        <v>303</v>
      </c>
      <c r="J144" s="113"/>
    </row>
    <row r="145" spans="1:10">
      <c r="A145" s="64" t="s">
        <v>304</v>
      </c>
      <c r="J145" s="113"/>
    </row>
    <row r="146" spans="1:10">
      <c r="J146" s="113"/>
    </row>
    <row r="147" spans="1:10">
      <c r="A147" s="64" t="s">
        <v>305</v>
      </c>
      <c r="J147" s="113"/>
    </row>
    <row r="148" spans="1:10">
      <c r="A148" s="64" t="s">
        <v>306</v>
      </c>
      <c r="J148" s="113"/>
    </row>
    <row r="149" spans="1:10">
      <c r="A149" s="64" t="s">
        <v>307</v>
      </c>
      <c r="J149" s="113"/>
    </row>
    <row r="150" spans="1:10">
      <c r="A150" s="64" t="s">
        <v>308</v>
      </c>
      <c r="J150" s="113"/>
    </row>
    <row r="151" spans="1:10">
      <c r="A151" s="64" t="s">
        <v>309</v>
      </c>
      <c r="J151" s="113"/>
    </row>
    <row r="152" spans="1:10">
      <c r="A152" s="64" t="s">
        <v>310</v>
      </c>
      <c r="J152" s="113"/>
    </row>
    <row r="153" spans="1:10">
      <c r="A153" s="64" t="s">
        <v>311</v>
      </c>
      <c r="J153" s="113"/>
    </row>
    <row r="154" spans="1:10">
      <c r="A154" s="64" t="s">
        <v>312</v>
      </c>
      <c r="J154" s="113"/>
    </row>
    <row r="155" spans="1:10">
      <c r="J155" s="113"/>
    </row>
    <row r="156" spans="1:10">
      <c r="J156" s="113"/>
    </row>
    <row r="157" spans="1:10">
      <c r="A157" s="64" t="s">
        <v>313</v>
      </c>
      <c r="J157" s="113"/>
    </row>
    <row r="158" spans="1:10">
      <c r="A158" s="64" t="s">
        <v>314</v>
      </c>
      <c r="J158" s="113"/>
    </row>
    <row r="159" spans="1:10">
      <c r="A159" s="64" t="s">
        <v>315</v>
      </c>
      <c r="J159" s="113"/>
    </row>
    <row r="160" spans="1:10">
      <c r="A160" s="64" t="s">
        <v>316</v>
      </c>
      <c r="J160" s="113"/>
    </row>
    <row r="161" spans="1:10">
      <c r="A161" s="64" t="s">
        <v>317</v>
      </c>
      <c r="J161" s="113"/>
    </row>
    <row r="162" spans="1:10">
      <c r="A162" s="64" t="s">
        <v>318</v>
      </c>
      <c r="J162" s="113"/>
    </row>
    <row r="163" spans="1:10">
      <c r="J163" s="113"/>
    </row>
    <row r="164" spans="1:10">
      <c r="A164" s="64" t="s">
        <v>319</v>
      </c>
      <c r="J164" s="113"/>
    </row>
    <row r="165" spans="1:10">
      <c r="A165" s="64" t="s">
        <v>133</v>
      </c>
      <c r="J165" s="113"/>
    </row>
    <row r="166" spans="1:10">
      <c r="A166" s="64" t="s">
        <v>134</v>
      </c>
      <c r="J166" s="113"/>
    </row>
    <row r="167" spans="1:10">
      <c r="A167" s="64" t="s">
        <v>135</v>
      </c>
      <c r="J167" s="113"/>
    </row>
    <row r="168" spans="1:10">
      <c r="A168" s="64" t="s">
        <v>136</v>
      </c>
      <c r="J168" s="113"/>
    </row>
    <row r="169" spans="1:10">
      <c r="A169" s="64" t="s">
        <v>137</v>
      </c>
      <c r="J169" s="113"/>
    </row>
    <row r="170" spans="1:10">
      <c r="A170" s="64" t="s">
        <v>138</v>
      </c>
      <c r="J170" s="113"/>
    </row>
    <row r="171" spans="1:10">
      <c r="A171" s="64" t="s">
        <v>143</v>
      </c>
      <c r="J171" s="113"/>
    </row>
    <row r="172" spans="1:10">
      <c r="A172" s="64" t="s">
        <v>144</v>
      </c>
      <c r="J172" s="113"/>
    </row>
    <row r="173" spans="1:10">
      <c r="J173" s="113"/>
    </row>
    <row r="174" spans="1:10" ht="54.75" customHeight="1">
      <c r="A174" s="320" t="s">
        <v>1893</v>
      </c>
      <c r="B174" s="320"/>
      <c r="C174" s="320"/>
      <c r="D174" s="320"/>
      <c r="E174" s="320"/>
      <c r="F174" s="320"/>
      <c r="J174" s="113"/>
    </row>
    <row r="175" spans="1:10">
      <c r="J175" s="113"/>
    </row>
    <row r="176" spans="1:10">
      <c r="F176" s="64" t="s">
        <v>1358</v>
      </c>
      <c r="G176" s="66">
        <v>1</v>
      </c>
      <c r="H176" s="66">
        <v>39600</v>
      </c>
      <c r="I176" s="66">
        <f>+G176*H176</f>
        <v>39600</v>
      </c>
      <c r="J176" s="113">
        <v>39600</v>
      </c>
    </row>
    <row r="177" spans="1:10">
      <c r="J177" s="113"/>
    </row>
    <row r="178" spans="1:10" ht="36.75" customHeight="1">
      <c r="A178" s="320" t="s">
        <v>142</v>
      </c>
      <c r="B178" s="320"/>
      <c r="C178" s="320"/>
      <c r="D178" s="320"/>
      <c r="E178" s="320"/>
      <c r="F178" s="320"/>
      <c r="J178" s="113"/>
    </row>
    <row r="179" spans="1:10">
      <c r="J179" s="113"/>
    </row>
    <row r="180" spans="1:10">
      <c r="F180" s="64" t="s">
        <v>1358</v>
      </c>
      <c r="G180" s="66">
        <v>1</v>
      </c>
      <c r="H180" s="66">
        <v>500</v>
      </c>
      <c r="I180" s="66">
        <f>+G180*H180</f>
        <v>500</v>
      </c>
      <c r="J180" s="113">
        <v>500</v>
      </c>
    </row>
    <row r="181" spans="1:10">
      <c r="J181" s="113"/>
    </row>
    <row r="182" spans="1:10" ht="48" customHeight="1">
      <c r="A182" s="320" t="s">
        <v>1894</v>
      </c>
      <c r="B182" s="320"/>
      <c r="C182" s="320"/>
      <c r="D182" s="320"/>
      <c r="E182" s="320"/>
      <c r="F182" s="320"/>
      <c r="J182" s="113"/>
    </row>
    <row r="183" spans="1:10">
      <c r="A183" s="64" t="s">
        <v>1895</v>
      </c>
      <c r="J183" s="113"/>
    </row>
    <row r="184" spans="1:10" ht="48" customHeight="1">
      <c r="A184" s="320" t="s">
        <v>706</v>
      </c>
      <c r="B184" s="320"/>
      <c r="C184" s="320"/>
      <c r="D184" s="320"/>
      <c r="E184" s="320"/>
      <c r="F184" s="320"/>
      <c r="J184" s="113"/>
    </row>
    <row r="185" spans="1:10">
      <c r="J185" s="113"/>
    </row>
    <row r="186" spans="1:10">
      <c r="F186" s="66" t="s">
        <v>292</v>
      </c>
      <c r="G186" s="66">
        <v>1</v>
      </c>
      <c r="H186" s="66">
        <v>950</v>
      </c>
      <c r="I186" s="66">
        <f>+G186*H186</f>
        <v>950</v>
      </c>
      <c r="J186" s="113">
        <v>950</v>
      </c>
    </row>
    <row r="187" spans="1:10">
      <c r="J187" s="113"/>
    </row>
    <row r="188" spans="1:10">
      <c r="J188" s="113"/>
    </row>
    <row r="189" spans="1:10" ht="141.75" customHeight="1">
      <c r="A189" s="320" t="s">
        <v>1048</v>
      </c>
      <c r="B189" s="320"/>
      <c r="C189" s="320"/>
      <c r="D189" s="320"/>
      <c r="E189" s="320"/>
      <c r="F189" s="320"/>
      <c r="J189" s="113"/>
    </row>
    <row r="190" spans="1:10">
      <c r="J190" s="113"/>
    </row>
    <row r="191" spans="1:10">
      <c r="A191" s="64" t="s">
        <v>1049</v>
      </c>
      <c r="J191" s="113"/>
    </row>
    <row r="192" spans="1:10">
      <c r="A192" s="64" t="s">
        <v>1050</v>
      </c>
      <c r="J192" s="113"/>
    </row>
    <row r="193" spans="1:10">
      <c r="A193" s="64" t="s">
        <v>1051</v>
      </c>
      <c r="J193" s="113"/>
    </row>
    <row r="194" spans="1:10">
      <c r="A194" s="64" t="s">
        <v>1052</v>
      </c>
      <c r="J194" s="113"/>
    </row>
    <row r="195" spans="1:10">
      <c r="A195" s="64" t="s">
        <v>1053</v>
      </c>
      <c r="J195" s="113"/>
    </row>
    <row r="196" spans="1:10">
      <c r="J196" s="113"/>
    </row>
    <row r="197" spans="1:10">
      <c r="A197" s="64" t="s">
        <v>1054</v>
      </c>
      <c r="J197" s="113"/>
    </row>
    <row r="198" spans="1:10">
      <c r="A198" s="64" t="s">
        <v>1050</v>
      </c>
      <c r="J198" s="113"/>
    </row>
    <row r="199" spans="1:10">
      <c r="A199" s="64" t="s">
        <v>1055</v>
      </c>
      <c r="J199" s="113"/>
    </row>
    <row r="200" spans="1:10">
      <c r="A200" s="64" t="s">
        <v>1056</v>
      </c>
      <c r="J200" s="113"/>
    </row>
    <row r="201" spans="1:10">
      <c r="A201" s="64" t="s">
        <v>1057</v>
      </c>
      <c r="J201" s="113"/>
    </row>
    <row r="202" spans="1:10">
      <c r="A202" s="64" t="s">
        <v>1058</v>
      </c>
      <c r="J202" s="113"/>
    </row>
    <row r="203" spans="1:10">
      <c r="A203" s="64" t="s">
        <v>1053</v>
      </c>
      <c r="J203" s="113"/>
    </row>
    <row r="204" spans="1:10">
      <c r="J204" s="113"/>
    </row>
    <row r="205" spans="1:10" ht="49.5" customHeight="1">
      <c r="A205" s="320" t="s">
        <v>1893</v>
      </c>
      <c r="B205" s="320"/>
      <c r="C205" s="320"/>
      <c r="D205" s="320"/>
      <c r="E205" s="320"/>
      <c r="F205" s="320"/>
      <c r="J205" s="113"/>
    </row>
    <row r="206" spans="1:10">
      <c r="J206" s="113"/>
    </row>
    <row r="207" spans="1:10">
      <c r="F207" s="64" t="s">
        <v>292</v>
      </c>
      <c r="G207" s="66">
        <v>1</v>
      </c>
      <c r="H207" s="66">
        <v>5850</v>
      </c>
      <c r="I207" s="66">
        <f>+G207*H207</f>
        <v>5850</v>
      </c>
      <c r="J207" s="113">
        <v>5850</v>
      </c>
    </row>
    <row r="208" spans="1:10">
      <c r="J208" s="113"/>
    </row>
    <row r="209" spans="1:10" ht="59.25" customHeight="1">
      <c r="A209" s="320" t="s">
        <v>1059</v>
      </c>
      <c r="B209" s="320"/>
      <c r="C209" s="320"/>
      <c r="D209" s="320"/>
      <c r="E209" s="320"/>
      <c r="F209" s="320"/>
      <c r="J209" s="113"/>
    </row>
    <row r="210" spans="1:10" ht="59.25" customHeight="1">
      <c r="A210" s="320" t="s">
        <v>6</v>
      </c>
      <c r="B210" s="320"/>
      <c r="C210" s="320"/>
      <c r="D210" s="320"/>
      <c r="E210" s="320"/>
      <c r="F210" s="320"/>
      <c r="J210" s="113"/>
    </row>
    <row r="211" spans="1:10" ht="30.75" customHeight="1">
      <c r="A211" s="320" t="s">
        <v>7</v>
      </c>
      <c r="B211" s="320"/>
      <c r="C211" s="320"/>
      <c r="D211" s="320"/>
      <c r="E211" s="320"/>
      <c r="F211" s="320"/>
      <c r="J211" s="113"/>
    </row>
    <row r="212" spans="1:10">
      <c r="J212" s="113"/>
    </row>
    <row r="213" spans="1:10">
      <c r="A213" s="64" t="s">
        <v>1049</v>
      </c>
      <c r="J213" s="113"/>
    </row>
    <row r="214" spans="1:10">
      <c r="A214" s="64" t="s">
        <v>1050</v>
      </c>
      <c r="J214" s="113"/>
    </row>
    <row r="215" spans="1:10">
      <c r="A215" s="64" t="s">
        <v>8</v>
      </c>
      <c r="J215" s="113"/>
    </row>
    <row r="216" spans="1:10">
      <c r="A216" s="64" t="s">
        <v>1056</v>
      </c>
      <c r="J216" s="113"/>
    </row>
    <row r="217" spans="1:10">
      <c r="J217" s="113"/>
    </row>
    <row r="218" spans="1:10">
      <c r="A218" s="64" t="s">
        <v>1054</v>
      </c>
      <c r="J218" s="113"/>
    </row>
    <row r="219" spans="1:10">
      <c r="A219" s="64" t="s">
        <v>1050</v>
      </c>
      <c r="J219" s="113"/>
    </row>
    <row r="220" spans="1:10">
      <c r="A220" s="64" t="s">
        <v>9</v>
      </c>
      <c r="J220" s="113"/>
    </row>
    <row r="221" spans="1:10">
      <c r="A221" s="64" t="s">
        <v>10</v>
      </c>
      <c r="J221" s="113"/>
    </row>
    <row r="222" spans="1:10">
      <c r="J222" s="113"/>
    </row>
    <row r="223" spans="1:10" ht="49.5" customHeight="1">
      <c r="A223" s="320" t="s">
        <v>1893</v>
      </c>
      <c r="B223" s="320"/>
      <c r="C223" s="320"/>
      <c r="D223" s="320"/>
      <c r="E223" s="320"/>
      <c r="F223" s="320"/>
      <c r="J223" s="113"/>
    </row>
    <row r="224" spans="1:10">
      <c r="J224" s="113"/>
    </row>
    <row r="225" spans="1:10">
      <c r="F225" s="64" t="s">
        <v>292</v>
      </c>
      <c r="G225" s="66">
        <v>1</v>
      </c>
      <c r="H225" s="66">
        <v>2750</v>
      </c>
      <c r="I225" s="66">
        <f>+G225*H225</f>
        <v>2750</v>
      </c>
      <c r="J225" s="113">
        <v>2750</v>
      </c>
    </row>
    <row r="226" spans="1:10">
      <c r="J226" s="113"/>
    </row>
    <row r="227" spans="1:10" ht="133.5" customHeight="1">
      <c r="A227" s="320" t="s">
        <v>1927</v>
      </c>
      <c r="B227" s="320"/>
      <c r="C227" s="320"/>
      <c r="D227" s="320"/>
      <c r="E227" s="320"/>
      <c r="F227" s="320"/>
      <c r="J227" s="113"/>
    </row>
    <row r="228" spans="1:10">
      <c r="J228" s="113"/>
    </row>
    <row r="229" spans="1:10">
      <c r="A229" s="64" t="s">
        <v>1928</v>
      </c>
      <c r="J229" s="113"/>
    </row>
    <row r="230" spans="1:10">
      <c r="A230" s="64" t="s">
        <v>1050</v>
      </c>
      <c r="J230" s="113"/>
    </row>
    <row r="231" spans="1:10">
      <c r="A231" s="64" t="s">
        <v>1055</v>
      </c>
      <c r="J231" s="113"/>
    </row>
    <row r="232" spans="1:10">
      <c r="A232" s="64" t="s">
        <v>1929</v>
      </c>
      <c r="J232" s="113"/>
    </row>
    <row r="233" spans="1:10">
      <c r="A233" s="64" t="s">
        <v>1609</v>
      </c>
      <c r="J233" s="113"/>
    </row>
    <row r="234" spans="1:10">
      <c r="A234" s="79" t="s">
        <v>1782</v>
      </c>
      <c r="J234" s="113"/>
    </row>
    <row r="235" spans="1:10">
      <c r="A235" s="64" t="s">
        <v>1050</v>
      </c>
      <c r="J235" s="113"/>
    </row>
    <row r="236" spans="1:10">
      <c r="A236" s="64" t="s">
        <v>1783</v>
      </c>
      <c r="J236" s="113"/>
    </row>
    <row r="237" spans="1:10">
      <c r="A237" s="64" t="s">
        <v>1784</v>
      </c>
      <c r="J237" s="113"/>
    </row>
    <row r="238" spans="1:10">
      <c r="A238" s="64" t="s">
        <v>1785</v>
      </c>
      <c r="J238" s="113"/>
    </row>
    <row r="239" spans="1:10">
      <c r="J239" s="113"/>
    </row>
    <row r="240" spans="1:10" ht="50.25" customHeight="1">
      <c r="A240" s="320" t="s">
        <v>1893</v>
      </c>
      <c r="B240" s="320"/>
      <c r="C240" s="320"/>
      <c r="D240" s="320"/>
      <c r="E240" s="320"/>
      <c r="F240" s="320"/>
      <c r="J240" s="113"/>
    </row>
    <row r="241" spans="1:10">
      <c r="J241" s="113"/>
    </row>
    <row r="242" spans="1:10">
      <c r="F242" s="64" t="s">
        <v>292</v>
      </c>
      <c r="G242" s="66">
        <v>1</v>
      </c>
      <c r="H242" s="66">
        <v>4100</v>
      </c>
      <c r="I242" s="66">
        <f>+G242*H242</f>
        <v>4100</v>
      </c>
      <c r="J242" s="113">
        <v>4100</v>
      </c>
    </row>
    <row r="243" spans="1:10">
      <c r="J243" s="113"/>
    </row>
    <row r="244" spans="1:10" ht="133.5" customHeight="1">
      <c r="A244" s="320" t="s">
        <v>1786</v>
      </c>
      <c r="B244" s="320"/>
      <c r="C244" s="320"/>
      <c r="D244" s="320"/>
      <c r="E244" s="320"/>
      <c r="F244" s="320"/>
      <c r="J244" s="113"/>
    </row>
    <row r="245" spans="1:10">
      <c r="A245" s="64" t="s">
        <v>1609</v>
      </c>
      <c r="J245" s="113"/>
    </row>
    <row r="246" spans="1:10">
      <c r="A246" s="64" t="s">
        <v>1049</v>
      </c>
      <c r="J246" s="113"/>
    </row>
    <row r="247" spans="1:10">
      <c r="A247" s="64" t="s">
        <v>1050</v>
      </c>
      <c r="J247" s="113"/>
    </row>
    <row r="248" spans="1:10">
      <c r="A248" s="64" t="s">
        <v>8</v>
      </c>
      <c r="J248" s="113"/>
    </row>
    <row r="249" spans="1:10">
      <c r="A249" s="64" t="s">
        <v>1787</v>
      </c>
      <c r="J249" s="113"/>
    </row>
    <row r="250" spans="1:10">
      <c r="J250" s="113"/>
    </row>
    <row r="251" spans="1:10">
      <c r="A251" s="64" t="s">
        <v>1054</v>
      </c>
      <c r="J251" s="113"/>
    </row>
    <row r="252" spans="1:10">
      <c r="A252" s="64" t="s">
        <v>1050</v>
      </c>
      <c r="J252" s="113"/>
    </row>
    <row r="253" spans="1:10">
      <c r="A253" s="64" t="s">
        <v>9</v>
      </c>
      <c r="J253" s="113"/>
    </row>
    <row r="254" spans="1:10">
      <c r="A254" s="64" t="s">
        <v>1052</v>
      </c>
      <c r="J254" s="113"/>
    </row>
    <row r="255" spans="1:10">
      <c r="J255" s="113"/>
    </row>
    <row r="256" spans="1:10">
      <c r="J256" s="113"/>
    </row>
    <row r="257" spans="1:10">
      <c r="J257" s="113"/>
    </row>
    <row r="258" spans="1:10" ht="48" customHeight="1">
      <c r="A258" s="320" t="s">
        <v>1893</v>
      </c>
      <c r="B258" s="320"/>
      <c r="C258" s="320"/>
      <c r="D258" s="320"/>
      <c r="E258" s="320"/>
      <c r="F258" s="320"/>
      <c r="J258" s="113"/>
    </row>
    <row r="259" spans="1:10">
      <c r="J259" s="113"/>
    </row>
    <row r="260" spans="1:10">
      <c r="F260" s="64" t="s">
        <v>292</v>
      </c>
      <c r="G260" s="66">
        <v>1</v>
      </c>
      <c r="H260" s="66">
        <v>3300</v>
      </c>
      <c r="I260" s="66">
        <f>+G260*H260</f>
        <v>3300</v>
      </c>
      <c r="J260" s="113">
        <v>3300</v>
      </c>
    </row>
    <row r="261" spans="1:10">
      <c r="J261" s="113"/>
    </row>
    <row r="262" spans="1:10" ht="134.25" customHeight="1">
      <c r="A262" s="320" t="s">
        <v>1788</v>
      </c>
      <c r="B262" s="320"/>
      <c r="C262" s="320"/>
      <c r="D262" s="320"/>
      <c r="E262" s="320"/>
      <c r="F262" s="320"/>
      <c r="J262" s="113"/>
    </row>
    <row r="263" spans="1:10">
      <c r="J263" s="113"/>
    </row>
    <row r="264" spans="1:10">
      <c r="A264" s="64" t="s">
        <v>1049</v>
      </c>
      <c r="J264" s="113"/>
    </row>
    <row r="265" spans="1:10">
      <c r="A265" s="64" t="s">
        <v>1789</v>
      </c>
      <c r="J265" s="113"/>
    </row>
    <row r="266" spans="1:10">
      <c r="A266" s="64" t="s">
        <v>318</v>
      </c>
      <c r="J266" s="113"/>
    </row>
    <row r="267" spans="1:10">
      <c r="A267" s="64" t="s">
        <v>1790</v>
      </c>
      <c r="J267" s="113"/>
    </row>
    <row r="268" spans="1:10">
      <c r="A268" s="64" t="s">
        <v>1052</v>
      </c>
      <c r="J268" s="113"/>
    </row>
    <row r="269" spans="1:10">
      <c r="J269" s="113"/>
    </row>
    <row r="270" spans="1:10">
      <c r="A270" s="64" t="s">
        <v>1054</v>
      </c>
      <c r="J270" s="113"/>
    </row>
    <row r="271" spans="1:10">
      <c r="A271" s="64" t="s">
        <v>1050</v>
      </c>
      <c r="J271" s="113"/>
    </row>
    <row r="272" spans="1:10">
      <c r="A272" s="64" t="s">
        <v>318</v>
      </c>
      <c r="J272" s="113"/>
    </row>
    <row r="273" spans="1:10">
      <c r="A273" s="64" t="s">
        <v>1791</v>
      </c>
      <c r="J273" s="113"/>
    </row>
    <row r="274" spans="1:10">
      <c r="A274" s="64" t="s">
        <v>1792</v>
      </c>
      <c r="J274" s="113"/>
    </row>
    <row r="275" spans="1:10">
      <c r="J275" s="113"/>
    </row>
    <row r="276" spans="1:10" ht="48" customHeight="1">
      <c r="A276" s="320" t="s">
        <v>1893</v>
      </c>
      <c r="B276" s="320"/>
      <c r="C276" s="320"/>
      <c r="D276" s="320"/>
      <c r="E276" s="320"/>
      <c r="F276" s="320"/>
      <c r="J276" s="113"/>
    </row>
    <row r="277" spans="1:10">
      <c r="J277" s="113"/>
    </row>
    <row r="278" spans="1:10">
      <c r="F278" s="64" t="s">
        <v>292</v>
      </c>
      <c r="G278" s="66">
        <v>1</v>
      </c>
      <c r="H278" s="66">
        <v>3948</v>
      </c>
      <c r="I278" s="66">
        <f>+G278*H278</f>
        <v>3948</v>
      </c>
      <c r="J278" s="113">
        <v>3948</v>
      </c>
    </row>
    <row r="279" spans="1:10">
      <c r="A279" s="64" t="s">
        <v>1609</v>
      </c>
      <c r="J279" s="113"/>
    </row>
    <row r="280" spans="1:10" ht="137.25" customHeight="1">
      <c r="A280" s="320" t="s">
        <v>1220</v>
      </c>
      <c r="B280" s="320"/>
      <c r="C280" s="320"/>
      <c r="D280" s="320"/>
      <c r="E280" s="320"/>
      <c r="F280" s="320"/>
      <c r="J280" s="113"/>
    </row>
    <row r="281" spans="1:10">
      <c r="J281" s="113"/>
    </row>
    <row r="282" spans="1:10">
      <c r="A282" s="64" t="s">
        <v>1049</v>
      </c>
      <c r="J282" s="113"/>
    </row>
    <row r="283" spans="1:10">
      <c r="A283" s="64" t="s">
        <v>1050</v>
      </c>
      <c r="J283" s="113"/>
    </row>
    <row r="284" spans="1:10">
      <c r="A284" s="64" t="s">
        <v>1056</v>
      </c>
      <c r="J284" s="113"/>
    </row>
    <row r="285" spans="1:10">
      <c r="A285" s="64" t="s">
        <v>1053</v>
      </c>
      <c r="J285" s="113"/>
    </row>
    <row r="286" spans="1:10">
      <c r="A286" s="64" t="s">
        <v>1054</v>
      </c>
      <c r="J286" s="113"/>
    </row>
    <row r="287" spans="1:10">
      <c r="A287" s="64" t="s">
        <v>1050</v>
      </c>
      <c r="J287" s="113"/>
    </row>
    <row r="288" spans="1:10">
      <c r="A288" s="64" t="s">
        <v>1055</v>
      </c>
      <c r="J288" s="113"/>
    </row>
    <row r="289" spans="1:10">
      <c r="A289" s="64" t="s">
        <v>1221</v>
      </c>
      <c r="J289" s="113"/>
    </row>
    <row r="290" spans="1:10">
      <c r="J290" s="113"/>
    </row>
    <row r="291" spans="1:10" ht="45.75" customHeight="1">
      <c r="A291" s="320" t="s">
        <v>1893</v>
      </c>
      <c r="B291" s="320"/>
      <c r="C291" s="320"/>
      <c r="D291" s="320"/>
      <c r="E291" s="320"/>
      <c r="F291" s="320"/>
      <c r="J291" s="113"/>
    </row>
    <row r="292" spans="1:10">
      <c r="J292" s="113"/>
    </row>
    <row r="293" spans="1:10">
      <c r="F293" s="64" t="s">
        <v>292</v>
      </c>
      <c r="G293" s="66">
        <v>1</v>
      </c>
      <c r="H293" s="66">
        <v>3850</v>
      </c>
      <c r="I293" s="66">
        <f>+G293*H293</f>
        <v>3850</v>
      </c>
      <c r="J293" s="113">
        <v>3850</v>
      </c>
    </row>
    <row r="294" spans="1:10">
      <c r="J294" s="113"/>
    </row>
    <row r="295" spans="1:10" ht="104.25" customHeight="1">
      <c r="A295" s="320" t="s">
        <v>212</v>
      </c>
      <c r="B295" s="320"/>
      <c r="C295" s="320"/>
      <c r="D295" s="320"/>
      <c r="E295" s="320"/>
      <c r="F295" s="320"/>
      <c r="J295" s="113"/>
    </row>
    <row r="296" spans="1:10">
      <c r="J296" s="113"/>
    </row>
    <row r="297" spans="1:10">
      <c r="A297" s="64" t="s">
        <v>133</v>
      </c>
      <c r="J297" s="113"/>
    </row>
    <row r="298" spans="1:10">
      <c r="A298" s="64" t="s">
        <v>1051</v>
      </c>
      <c r="J298" s="113"/>
    </row>
    <row r="299" spans="1:10">
      <c r="A299" s="64" t="s">
        <v>213</v>
      </c>
      <c r="J299" s="113"/>
    </row>
    <row r="300" spans="1:10">
      <c r="A300" s="64" t="s">
        <v>214</v>
      </c>
      <c r="J300" s="113"/>
    </row>
    <row r="301" spans="1:10">
      <c r="A301" s="64" t="s">
        <v>1053</v>
      </c>
      <c r="J301" s="113"/>
    </row>
    <row r="302" spans="1:10">
      <c r="A302" s="64" t="s">
        <v>215</v>
      </c>
      <c r="J302" s="113"/>
    </row>
    <row r="303" spans="1:10">
      <c r="J303" s="113"/>
    </row>
    <row r="304" spans="1:10" ht="48" customHeight="1">
      <c r="A304" s="320" t="s">
        <v>1893</v>
      </c>
      <c r="B304" s="320"/>
      <c r="C304" s="320"/>
      <c r="D304" s="320"/>
      <c r="E304" s="320"/>
      <c r="F304" s="320"/>
      <c r="J304" s="113"/>
    </row>
    <row r="305" spans="1:10">
      <c r="J305" s="113"/>
    </row>
    <row r="306" spans="1:10">
      <c r="F306" s="64" t="s">
        <v>292</v>
      </c>
      <c r="G306" s="66">
        <v>1</v>
      </c>
      <c r="H306" s="66">
        <v>2650</v>
      </c>
      <c r="I306" s="66">
        <f>+G306*H306</f>
        <v>2650</v>
      </c>
      <c r="J306" s="113">
        <v>2650</v>
      </c>
    </row>
    <row r="307" spans="1:10">
      <c r="J307" s="113"/>
    </row>
    <row r="308" spans="1:10" ht="90" customHeight="1">
      <c r="A308" s="320" t="s">
        <v>903</v>
      </c>
      <c r="B308" s="320"/>
      <c r="C308" s="320"/>
      <c r="D308" s="320"/>
      <c r="E308" s="320"/>
      <c r="F308" s="320"/>
      <c r="J308" s="113"/>
    </row>
    <row r="309" spans="1:10">
      <c r="J309" s="113"/>
    </row>
    <row r="310" spans="1:10">
      <c r="A310" s="64" t="s">
        <v>904</v>
      </c>
      <c r="J310" s="113"/>
    </row>
    <row r="311" spans="1:10">
      <c r="A311" s="64" t="s">
        <v>1051</v>
      </c>
      <c r="J311" s="113"/>
    </row>
    <row r="312" spans="1:10">
      <c r="A312" s="64" t="s">
        <v>905</v>
      </c>
      <c r="J312" s="113"/>
    </row>
    <row r="313" spans="1:10">
      <c r="J313" s="113"/>
    </row>
    <row r="314" spans="1:10" ht="48" customHeight="1">
      <c r="A314" s="320" t="s">
        <v>1893</v>
      </c>
      <c r="B314" s="320"/>
      <c r="C314" s="320"/>
      <c r="D314" s="320"/>
      <c r="E314" s="320"/>
      <c r="F314" s="320"/>
      <c r="J314" s="113"/>
    </row>
    <row r="315" spans="1:10">
      <c r="J315" s="113"/>
    </row>
    <row r="316" spans="1:10">
      <c r="F316" s="64" t="s">
        <v>292</v>
      </c>
      <c r="G316" s="66">
        <v>1</v>
      </c>
      <c r="H316" s="66">
        <v>820</v>
      </c>
      <c r="I316" s="66">
        <f>+G316*H316</f>
        <v>820</v>
      </c>
      <c r="J316" s="113">
        <v>820</v>
      </c>
    </row>
    <row r="317" spans="1:10">
      <c r="J317" s="113"/>
    </row>
    <row r="318" spans="1:10" ht="105" customHeight="1">
      <c r="A318" s="320" t="s">
        <v>906</v>
      </c>
      <c r="B318" s="320"/>
      <c r="C318" s="320"/>
      <c r="D318" s="320"/>
      <c r="E318" s="320"/>
      <c r="F318" s="320"/>
      <c r="J318" s="113"/>
    </row>
    <row r="319" spans="1:10">
      <c r="A319" s="64" t="s">
        <v>907</v>
      </c>
      <c r="J319" s="113"/>
    </row>
    <row r="320" spans="1:10">
      <c r="A320" s="64" t="s">
        <v>908</v>
      </c>
      <c r="J320" s="113"/>
    </row>
    <row r="321" spans="1:10">
      <c r="A321" s="64" t="s">
        <v>909</v>
      </c>
      <c r="J321" s="113"/>
    </row>
    <row r="322" spans="1:10">
      <c r="A322" s="64" t="s">
        <v>910</v>
      </c>
      <c r="J322" s="113"/>
    </row>
    <row r="323" spans="1:10">
      <c r="A323" s="64" t="s">
        <v>1535</v>
      </c>
      <c r="J323" s="113"/>
    </row>
    <row r="324" spans="1:10">
      <c r="A324" s="64" t="s">
        <v>1536</v>
      </c>
      <c r="J324" s="113"/>
    </row>
    <row r="325" spans="1:10">
      <c r="A325" s="64" t="s">
        <v>1537</v>
      </c>
      <c r="J325" s="113"/>
    </row>
    <row r="326" spans="1:10">
      <c r="A326" s="64" t="s">
        <v>1538</v>
      </c>
      <c r="J326" s="113"/>
    </row>
    <row r="327" spans="1:10">
      <c r="A327" s="64" t="s">
        <v>1539</v>
      </c>
      <c r="J327" s="113"/>
    </row>
    <row r="328" spans="1:10">
      <c r="A328" s="64" t="s">
        <v>1540</v>
      </c>
      <c r="J328" s="113"/>
    </row>
    <row r="329" spans="1:10">
      <c r="A329" s="64" t="s">
        <v>1541</v>
      </c>
      <c r="J329" s="113"/>
    </row>
    <row r="330" spans="1:10">
      <c r="A330" s="64" t="s">
        <v>1542</v>
      </c>
      <c r="J330" s="113"/>
    </row>
    <row r="331" spans="1:10">
      <c r="A331" s="64" t="s">
        <v>1543</v>
      </c>
      <c r="J331" s="113"/>
    </row>
    <row r="332" spans="1:10">
      <c r="A332" s="64" t="s">
        <v>1544</v>
      </c>
      <c r="J332" s="113"/>
    </row>
    <row r="333" spans="1:10">
      <c r="A333" s="64" t="s">
        <v>135</v>
      </c>
      <c r="J333" s="113"/>
    </row>
    <row r="334" spans="1:10">
      <c r="A334" s="64" t="s">
        <v>1545</v>
      </c>
      <c r="J334" s="113"/>
    </row>
    <row r="335" spans="1:10">
      <c r="A335" s="64" t="s">
        <v>1546</v>
      </c>
      <c r="J335" s="113"/>
    </row>
    <row r="336" spans="1:10">
      <c r="A336" s="64" t="s">
        <v>1547</v>
      </c>
      <c r="J336" s="113"/>
    </row>
    <row r="337" spans="1:10">
      <c r="A337" s="64" t="s">
        <v>1548</v>
      </c>
      <c r="J337" s="113"/>
    </row>
    <row r="338" spans="1:10">
      <c r="A338" s="64" t="s">
        <v>1549</v>
      </c>
      <c r="J338" s="113"/>
    </row>
    <row r="339" spans="1:10">
      <c r="A339" s="64" t="s">
        <v>1550</v>
      </c>
      <c r="J339" s="113"/>
    </row>
    <row r="340" spans="1:10">
      <c r="A340" s="64" t="s">
        <v>539</v>
      </c>
      <c r="J340" s="113"/>
    </row>
    <row r="341" spans="1:10">
      <c r="A341" s="64" t="s">
        <v>540</v>
      </c>
      <c r="J341" s="113"/>
    </row>
    <row r="342" spans="1:10">
      <c r="A342" s="64" t="s">
        <v>541</v>
      </c>
      <c r="J342" s="113"/>
    </row>
    <row r="343" spans="1:10">
      <c r="J343" s="113"/>
    </row>
    <row r="344" spans="1:10" ht="48" customHeight="1">
      <c r="A344" s="320" t="s">
        <v>1893</v>
      </c>
      <c r="B344" s="320"/>
      <c r="C344" s="320"/>
      <c r="D344" s="320"/>
      <c r="E344" s="320"/>
      <c r="F344" s="320"/>
      <c r="J344" s="113"/>
    </row>
    <row r="345" spans="1:10">
      <c r="J345" s="113"/>
    </row>
    <row r="346" spans="1:10">
      <c r="F346" s="64" t="s">
        <v>292</v>
      </c>
      <c r="G346" s="66">
        <v>1</v>
      </c>
      <c r="H346" s="66">
        <v>9400</v>
      </c>
      <c r="I346" s="66">
        <f>+G346*H346</f>
        <v>9400</v>
      </c>
      <c r="J346" s="113">
        <v>9400</v>
      </c>
    </row>
    <row r="347" spans="1:10">
      <c r="J347" s="113"/>
    </row>
    <row r="348" spans="1:10" ht="15" thickBot="1">
      <c r="J348" s="113"/>
    </row>
    <row r="349" spans="1:10" ht="15">
      <c r="C349" s="77" t="s">
        <v>545</v>
      </c>
      <c r="D349" s="77"/>
      <c r="E349" s="77"/>
      <c r="F349" s="77"/>
      <c r="G349" s="78"/>
      <c r="H349" s="78"/>
      <c r="I349" s="78">
        <f>SUM(I137:I348)</f>
        <v>77718</v>
      </c>
      <c r="J349" s="114"/>
    </row>
    <row r="350" spans="1:10">
      <c r="J350" s="113"/>
    </row>
    <row r="351" spans="1:10">
      <c r="J351" s="113"/>
    </row>
    <row r="352" spans="1:10" ht="15">
      <c r="A352" s="65" t="s">
        <v>551</v>
      </c>
      <c r="J352" s="113"/>
    </row>
    <row r="353" spans="1:13">
      <c r="J353" s="113"/>
    </row>
    <row r="354" spans="1:13" ht="60.75" customHeight="1">
      <c r="A354" s="320" t="s">
        <v>1757</v>
      </c>
      <c r="B354" s="320"/>
      <c r="C354" s="320"/>
      <c r="D354" s="320"/>
      <c r="E354" s="320"/>
      <c r="F354" s="320"/>
      <c r="J354" s="113"/>
    </row>
    <row r="355" spans="1:13">
      <c r="B355" s="64" t="s">
        <v>1075</v>
      </c>
      <c r="J355" s="113"/>
    </row>
    <row r="356" spans="1:13">
      <c r="A356" s="64" t="s">
        <v>1076</v>
      </c>
      <c r="F356" s="64" t="s">
        <v>1077</v>
      </c>
      <c r="G356" s="66">
        <v>90</v>
      </c>
      <c r="H356" s="66">
        <v>45</v>
      </c>
      <c r="I356" s="66">
        <f t="shared" ref="I356:I364" si="0">+G356*H356</f>
        <v>4050</v>
      </c>
      <c r="J356" s="113">
        <v>45</v>
      </c>
    </row>
    <row r="357" spans="1:13">
      <c r="A357" s="64" t="s">
        <v>1078</v>
      </c>
      <c r="F357" s="64" t="s">
        <v>1077</v>
      </c>
      <c r="G357" s="66">
        <v>80</v>
      </c>
      <c r="H357" s="66">
        <v>30</v>
      </c>
      <c r="I357" s="66">
        <f t="shared" si="0"/>
        <v>2400</v>
      </c>
      <c r="J357" s="113">
        <v>30</v>
      </c>
    </row>
    <row r="358" spans="1:13">
      <c r="A358" s="64" t="s">
        <v>1079</v>
      </c>
      <c r="F358" s="64" t="s">
        <v>1077</v>
      </c>
      <c r="G358" s="66">
        <v>71</v>
      </c>
      <c r="H358" s="66">
        <v>18</v>
      </c>
      <c r="I358" s="66">
        <f t="shared" si="0"/>
        <v>1278</v>
      </c>
      <c r="J358" s="113">
        <v>18</v>
      </c>
    </row>
    <row r="359" spans="1:13">
      <c r="A359" s="64" t="s">
        <v>503</v>
      </c>
      <c r="F359" s="64" t="s">
        <v>1077</v>
      </c>
      <c r="G359" s="66">
        <v>25</v>
      </c>
      <c r="H359" s="66">
        <v>16</v>
      </c>
      <c r="I359" s="66">
        <f t="shared" si="0"/>
        <v>400</v>
      </c>
      <c r="J359" s="113">
        <v>16</v>
      </c>
    </row>
    <row r="360" spans="1:13">
      <c r="A360" s="64" t="s">
        <v>504</v>
      </c>
      <c r="F360" s="64" t="s">
        <v>1077</v>
      </c>
      <c r="G360" s="66">
        <v>6</v>
      </c>
      <c r="H360" s="66">
        <v>14</v>
      </c>
      <c r="I360" s="66">
        <f t="shared" si="0"/>
        <v>84</v>
      </c>
      <c r="J360" s="113">
        <v>14</v>
      </c>
    </row>
    <row r="361" spans="1:13">
      <c r="A361" s="64" t="s">
        <v>505</v>
      </c>
      <c r="F361" s="64" t="s">
        <v>1077</v>
      </c>
      <c r="G361" s="66">
        <v>117</v>
      </c>
      <c r="H361" s="66">
        <v>25</v>
      </c>
      <c r="I361" s="66">
        <f t="shared" si="0"/>
        <v>2925</v>
      </c>
      <c r="J361" s="113">
        <v>25</v>
      </c>
    </row>
    <row r="362" spans="1:13">
      <c r="A362" s="64" t="s">
        <v>506</v>
      </c>
      <c r="F362" s="64" t="s">
        <v>1077</v>
      </c>
      <c r="G362" s="66">
        <v>4</v>
      </c>
      <c r="H362" s="66">
        <v>20</v>
      </c>
      <c r="I362" s="66">
        <f t="shared" si="0"/>
        <v>80</v>
      </c>
      <c r="J362" s="113">
        <v>20</v>
      </c>
    </row>
    <row r="363" spans="1:13">
      <c r="A363" s="64" t="s">
        <v>507</v>
      </c>
      <c r="F363" s="64" t="s">
        <v>1077</v>
      </c>
      <c r="G363" s="66">
        <v>28</v>
      </c>
      <c r="H363" s="66">
        <v>10</v>
      </c>
      <c r="I363" s="66">
        <f t="shared" si="0"/>
        <v>280</v>
      </c>
      <c r="J363" s="113">
        <v>10</v>
      </c>
    </row>
    <row r="364" spans="1:13">
      <c r="A364" s="64" t="s">
        <v>508</v>
      </c>
      <c r="F364" s="64" t="s">
        <v>1077</v>
      </c>
      <c r="G364" s="66">
        <v>10</v>
      </c>
      <c r="H364" s="66">
        <v>8</v>
      </c>
      <c r="I364" s="66">
        <f t="shared" si="0"/>
        <v>80</v>
      </c>
      <c r="J364" s="113">
        <v>8</v>
      </c>
      <c r="M364" s="67" t="s">
        <v>509</v>
      </c>
    </row>
    <row r="365" spans="1:13" ht="15" thickBot="1">
      <c r="J365" s="113"/>
    </row>
    <row r="366" spans="1:13" ht="15">
      <c r="C366" s="77" t="s">
        <v>545</v>
      </c>
      <c r="D366" s="77"/>
      <c r="E366" s="77"/>
      <c r="F366" s="77"/>
      <c r="G366" s="78"/>
      <c r="H366" s="78"/>
      <c r="I366" s="78">
        <f>SUM(I356:I365)</f>
        <v>11577</v>
      </c>
      <c r="J366" s="114"/>
    </row>
    <row r="367" spans="1:13">
      <c r="J367" s="113"/>
    </row>
    <row r="368" spans="1:13">
      <c r="A368" s="64" t="s">
        <v>1609</v>
      </c>
      <c r="J368" s="113"/>
    </row>
    <row r="369" spans="1:10" ht="15">
      <c r="A369" s="65" t="s">
        <v>510</v>
      </c>
      <c r="J369" s="113"/>
    </row>
    <row r="370" spans="1:10">
      <c r="J370" s="113"/>
    </row>
    <row r="371" spans="1:10" ht="90.75" customHeight="1">
      <c r="A371" s="320" t="s">
        <v>511</v>
      </c>
      <c r="B371" s="320"/>
      <c r="C371" s="320"/>
      <c r="D371" s="320"/>
      <c r="E371" s="320"/>
      <c r="F371" s="320"/>
      <c r="J371" s="113"/>
    </row>
    <row r="372" spans="1:10">
      <c r="A372" s="64" t="s">
        <v>512</v>
      </c>
      <c r="J372" s="113"/>
    </row>
    <row r="373" spans="1:10">
      <c r="A373" s="64" t="s">
        <v>513</v>
      </c>
      <c r="J373" s="113"/>
    </row>
    <row r="374" spans="1:10">
      <c r="A374" s="64" t="s">
        <v>229</v>
      </c>
      <c r="J374" s="113"/>
    </row>
    <row r="375" spans="1:10" ht="32.25" customHeight="1">
      <c r="A375" s="320" t="s">
        <v>51</v>
      </c>
      <c r="B375" s="320"/>
      <c r="C375" s="320"/>
      <c r="D375" s="320"/>
      <c r="E375" s="320"/>
      <c r="F375" s="320"/>
      <c r="J375" s="113"/>
    </row>
    <row r="376" spans="1:10">
      <c r="J376" s="113"/>
    </row>
    <row r="377" spans="1:10">
      <c r="F377" s="64" t="s">
        <v>292</v>
      </c>
      <c r="G377" s="66">
        <v>292</v>
      </c>
      <c r="H377" s="66">
        <v>70</v>
      </c>
      <c r="I377" s="66">
        <f>+G377*H377</f>
        <v>20440</v>
      </c>
      <c r="J377" s="113">
        <v>70</v>
      </c>
    </row>
    <row r="378" spans="1:10">
      <c r="J378" s="113"/>
    </row>
    <row r="379" spans="1:10">
      <c r="A379" s="64" t="s">
        <v>52</v>
      </c>
      <c r="J379" s="113"/>
    </row>
    <row r="380" spans="1:10">
      <c r="J380" s="113"/>
    </row>
    <row r="381" spans="1:10">
      <c r="A381" s="64" t="s">
        <v>1609</v>
      </c>
      <c r="F381" s="64" t="s">
        <v>292</v>
      </c>
      <c r="G381" s="66">
        <v>2</v>
      </c>
      <c r="H381" s="66">
        <v>70</v>
      </c>
      <c r="I381" s="66">
        <f>+G381*H381</f>
        <v>140</v>
      </c>
      <c r="J381" s="113">
        <v>70</v>
      </c>
    </row>
    <row r="382" spans="1:10">
      <c r="J382" s="113"/>
    </row>
    <row r="383" spans="1:10">
      <c r="A383" s="64" t="s">
        <v>53</v>
      </c>
      <c r="J383" s="113"/>
    </row>
    <row r="384" spans="1:10">
      <c r="A384" s="64" t="s">
        <v>54</v>
      </c>
      <c r="J384" s="113"/>
    </row>
    <row r="385" spans="1:10">
      <c r="A385" s="64" t="s">
        <v>55</v>
      </c>
      <c r="J385" s="113"/>
    </row>
    <row r="386" spans="1:10">
      <c r="A386" s="64" t="s">
        <v>56</v>
      </c>
      <c r="J386" s="113"/>
    </row>
    <row r="387" spans="1:10">
      <c r="A387" s="64" t="s">
        <v>57</v>
      </c>
      <c r="J387" s="113"/>
    </row>
    <row r="388" spans="1:10">
      <c r="J388" s="113"/>
    </row>
    <row r="389" spans="1:10">
      <c r="F389" s="64" t="s">
        <v>292</v>
      </c>
      <c r="G389" s="66">
        <v>4</v>
      </c>
      <c r="H389" s="66">
        <v>226</v>
      </c>
      <c r="I389" s="66">
        <f>+G389*H389</f>
        <v>904</v>
      </c>
      <c r="J389" s="113">
        <v>226</v>
      </c>
    </row>
    <row r="390" spans="1:10">
      <c r="J390" s="113"/>
    </row>
    <row r="391" spans="1:10" ht="45" customHeight="1">
      <c r="A391" s="320" t="s">
        <v>58</v>
      </c>
      <c r="B391" s="320"/>
      <c r="C391" s="320"/>
      <c r="D391" s="320"/>
      <c r="E391" s="320"/>
      <c r="F391" s="320"/>
      <c r="J391" s="113"/>
    </row>
    <row r="392" spans="1:10">
      <c r="A392" s="64" t="s">
        <v>512</v>
      </c>
      <c r="J392" s="113"/>
    </row>
    <row r="393" spans="1:10">
      <c r="A393" s="64" t="s">
        <v>59</v>
      </c>
      <c r="J393" s="113"/>
    </row>
    <row r="394" spans="1:10">
      <c r="A394" s="64" t="s">
        <v>60</v>
      </c>
      <c r="J394" s="113"/>
    </row>
    <row r="395" spans="1:10">
      <c r="J395" s="113"/>
    </row>
    <row r="396" spans="1:10">
      <c r="F396" s="64" t="s">
        <v>292</v>
      </c>
      <c r="G396" s="66">
        <v>16</v>
      </c>
      <c r="H396" s="66">
        <v>63</v>
      </c>
      <c r="I396" s="66">
        <f>+G396*H396</f>
        <v>1008</v>
      </c>
      <c r="J396" s="113">
        <v>63</v>
      </c>
    </row>
    <row r="397" spans="1:10">
      <c r="J397" s="113"/>
    </row>
    <row r="398" spans="1:10" ht="90" customHeight="1">
      <c r="A398" s="320" t="s">
        <v>86</v>
      </c>
      <c r="B398" s="320"/>
      <c r="C398" s="320"/>
      <c r="D398" s="320"/>
      <c r="E398" s="320"/>
      <c r="F398" s="320"/>
      <c r="J398" s="113"/>
    </row>
    <row r="399" spans="1:10">
      <c r="A399" s="64" t="s">
        <v>87</v>
      </c>
      <c r="J399" s="113"/>
    </row>
    <row r="400" spans="1:10">
      <c r="A400" s="64" t="s">
        <v>88</v>
      </c>
      <c r="J400" s="113"/>
    </row>
    <row r="401" spans="1:10">
      <c r="A401" s="64" t="s">
        <v>89</v>
      </c>
      <c r="J401" s="113"/>
    </row>
    <row r="402" spans="1:10">
      <c r="J402" s="113"/>
    </row>
    <row r="403" spans="1:10" ht="33" customHeight="1">
      <c r="A403" s="320" t="s">
        <v>90</v>
      </c>
      <c r="B403" s="320"/>
      <c r="C403" s="320"/>
      <c r="D403" s="320"/>
      <c r="E403" s="320"/>
      <c r="F403" s="320"/>
      <c r="J403" s="113"/>
    </row>
    <row r="404" spans="1:10">
      <c r="A404" s="64" t="s">
        <v>1609</v>
      </c>
      <c r="J404" s="113"/>
    </row>
    <row r="405" spans="1:10">
      <c r="F405" s="64" t="s">
        <v>292</v>
      </c>
      <c r="G405" s="66">
        <v>179</v>
      </c>
      <c r="H405" s="66">
        <v>105</v>
      </c>
      <c r="I405" s="66">
        <f>+G405*H405</f>
        <v>18795</v>
      </c>
      <c r="J405" s="113">
        <v>105</v>
      </c>
    </row>
    <row r="406" spans="1:10">
      <c r="J406" s="113"/>
    </row>
    <row r="407" spans="1:10" ht="46.5" customHeight="1">
      <c r="A407" s="320" t="s">
        <v>91</v>
      </c>
      <c r="B407" s="320"/>
      <c r="C407" s="320"/>
      <c r="D407" s="320"/>
      <c r="E407" s="320"/>
      <c r="F407" s="320"/>
      <c r="J407" s="113"/>
    </row>
    <row r="408" spans="1:10">
      <c r="A408" s="64" t="s">
        <v>87</v>
      </c>
      <c r="J408" s="113"/>
    </row>
    <row r="409" spans="1:10">
      <c r="A409" s="64" t="s">
        <v>92</v>
      </c>
      <c r="J409" s="113"/>
    </row>
    <row r="410" spans="1:10" ht="30.75" customHeight="1">
      <c r="A410" s="320" t="s">
        <v>90</v>
      </c>
      <c r="B410" s="320"/>
      <c r="C410" s="320"/>
      <c r="D410" s="320"/>
      <c r="E410" s="320"/>
      <c r="F410" s="320"/>
      <c r="J410" s="113"/>
    </row>
    <row r="411" spans="1:10">
      <c r="J411" s="113"/>
    </row>
    <row r="412" spans="1:10">
      <c r="F412" s="64" t="s">
        <v>292</v>
      </c>
      <c r="G412" s="66">
        <v>5</v>
      </c>
      <c r="H412" s="66">
        <v>87</v>
      </c>
      <c r="I412" s="66">
        <f>+G412*H412</f>
        <v>435</v>
      </c>
      <c r="J412" s="113">
        <v>87</v>
      </c>
    </row>
    <row r="413" spans="1:10">
      <c r="J413" s="113"/>
    </row>
    <row r="414" spans="1:10" ht="46.5" customHeight="1">
      <c r="A414" s="320" t="s">
        <v>1681</v>
      </c>
      <c r="B414" s="320"/>
      <c r="C414" s="320"/>
      <c r="D414" s="320"/>
      <c r="E414" s="320"/>
      <c r="F414" s="320"/>
      <c r="J414" s="113"/>
    </row>
    <row r="415" spans="1:10">
      <c r="A415" s="64" t="s">
        <v>87</v>
      </c>
      <c r="J415" s="113"/>
    </row>
    <row r="416" spans="1:10">
      <c r="A416" s="64" t="s">
        <v>1682</v>
      </c>
      <c r="J416" s="113"/>
    </row>
    <row r="417" spans="1:10" ht="30" customHeight="1">
      <c r="A417" s="320" t="s">
        <v>90</v>
      </c>
      <c r="B417" s="320"/>
      <c r="C417" s="320"/>
      <c r="D417" s="320"/>
      <c r="E417" s="320"/>
      <c r="F417" s="320"/>
      <c r="J417" s="113"/>
    </row>
    <row r="418" spans="1:10">
      <c r="J418" s="113"/>
    </row>
    <row r="419" spans="1:10">
      <c r="F419" s="64" t="s">
        <v>292</v>
      </c>
      <c r="G419" s="66">
        <v>2</v>
      </c>
      <c r="H419" s="66">
        <v>130</v>
      </c>
      <c r="I419" s="66">
        <f>+G419*H419</f>
        <v>260</v>
      </c>
      <c r="J419" s="113">
        <v>130</v>
      </c>
    </row>
    <row r="420" spans="1:10">
      <c r="J420" s="113"/>
    </row>
    <row r="421" spans="1:10" ht="52.5" customHeight="1">
      <c r="A421" s="320" t="s">
        <v>1683</v>
      </c>
      <c r="B421" s="320"/>
      <c r="C421" s="320"/>
      <c r="D421" s="320"/>
      <c r="E421" s="320"/>
      <c r="F421" s="320"/>
      <c r="J421" s="113"/>
    </row>
    <row r="422" spans="1:10">
      <c r="B422" s="64" t="s">
        <v>54</v>
      </c>
      <c r="J422" s="113"/>
    </row>
    <row r="423" spans="1:10">
      <c r="A423" s="64" t="s">
        <v>1684</v>
      </c>
      <c r="J423" s="113"/>
    </row>
    <row r="424" spans="1:10">
      <c r="J424" s="113"/>
    </row>
    <row r="425" spans="1:10">
      <c r="F425" s="64" t="s">
        <v>292</v>
      </c>
      <c r="G425" s="66">
        <v>2</v>
      </c>
      <c r="H425" s="66">
        <v>62</v>
      </c>
      <c r="I425" s="66">
        <f>+G425*H425</f>
        <v>124</v>
      </c>
      <c r="J425" s="113">
        <v>62</v>
      </c>
    </row>
    <row r="426" spans="1:10">
      <c r="J426" s="113"/>
    </row>
    <row r="427" spans="1:10" ht="33.75" customHeight="1">
      <c r="A427" s="320" t="s">
        <v>1685</v>
      </c>
      <c r="B427" s="320"/>
      <c r="C427" s="320"/>
      <c r="D427" s="320"/>
      <c r="E427" s="320"/>
      <c r="F427" s="320"/>
      <c r="J427" s="113"/>
    </row>
    <row r="428" spans="1:10">
      <c r="B428" s="64" t="s">
        <v>87</v>
      </c>
      <c r="J428" s="113"/>
    </row>
    <row r="429" spans="1:10">
      <c r="A429" s="64" t="s">
        <v>1686</v>
      </c>
      <c r="J429" s="113"/>
    </row>
    <row r="430" spans="1:10">
      <c r="A430" s="64" t="s">
        <v>1687</v>
      </c>
      <c r="J430" s="113"/>
    </row>
    <row r="431" spans="1:10" ht="38.25" customHeight="1">
      <c r="A431" s="320" t="s">
        <v>90</v>
      </c>
      <c r="B431" s="320"/>
      <c r="C431" s="320"/>
      <c r="D431" s="320"/>
      <c r="E431" s="320"/>
      <c r="F431" s="320"/>
      <c r="J431" s="113"/>
    </row>
    <row r="432" spans="1:10">
      <c r="J432" s="113"/>
    </row>
    <row r="433" spans="1:10">
      <c r="F433" s="64" t="s">
        <v>292</v>
      </c>
      <c r="G433" s="66">
        <v>3</v>
      </c>
      <c r="H433" s="66">
        <v>95</v>
      </c>
      <c r="I433" s="66">
        <f>+G433*H433</f>
        <v>285</v>
      </c>
      <c r="J433" s="113">
        <v>95</v>
      </c>
    </row>
    <row r="434" spans="1:10">
      <c r="J434" s="113"/>
    </row>
    <row r="435" spans="1:10">
      <c r="A435" s="64" t="s">
        <v>1688</v>
      </c>
      <c r="J435" s="113"/>
    </row>
    <row r="436" spans="1:10" ht="32.25" customHeight="1">
      <c r="A436" s="320" t="s">
        <v>1689</v>
      </c>
      <c r="B436" s="320"/>
      <c r="C436" s="320"/>
      <c r="D436" s="320"/>
      <c r="E436" s="320"/>
      <c r="F436" s="320"/>
      <c r="J436" s="113"/>
    </row>
    <row r="437" spans="1:10">
      <c r="A437" s="64" t="s">
        <v>1690</v>
      </c>
      <c r="J437" s="113"/>
    </row>
    <row r="438" spans="1:10">
      <c r="A438" s="64" t="s">
        <v>1691</v>
      </c>
      <c r="J438" s="113"/>
    </row>
    <row r="439" spans="1:10">
      <c r="A439" s="64" t="s">
        <v>1692</v>
      </c>
      <c r="J439" s="113"/>
    </row>
    <row r="440" spans="1:10">
      <c r="A440" s="64" t="s">
        <v>1693</v>
      </c>
      <c r="J440" s="113"/>
    </row>
    <row r="441" spans="1:10" ht="30.75" customHeight="1">
      <c r="A441" s="320" t="s">
        <v>1694</v>
      </c>
      <c r="B441" s="320"/>
      <c r="C441" s="320"/>
      <c r="D441" s="320"/>
      <c r="E441" s="320"/>
      <c r="F441" s="320"/>
      <c r="J441" s="113"/>
    </row>
    <row r="442" spans="1:10">
      <c r="J442" s="113"/>
    </row>
    <row r="443" spans="1:10">
      <c r="F443" s="64" t="s">
        <v>292</v>
      </c>
      <c r="G443" s="66">
        <v>4</v>
      </c>
      <c r="H443" s="66">
        <v>190</v>
      </c>
      <c r="I443" s="66">
        <f>+G443*H443</f>
        <v>760</v>
      </c>
      <c r="J443" s="113">
        <v>190</v>
      </c>
    </row>
    <row r="444" spans="1:10">
      <c r="J444" s="113"/>
    </row>
    <row r="445" spans="1:10" ht="50.25" customHeight="1">
      <c r="A445" s="320" t="s">
        <v>869</v>
      </c>
      <c r="B445" s="320"/>
      <c r="C445" s="320"/>
      <c r="D445" s="320"/>
      <c r="E445" s="320"/>
      <c r="F445" s="320"/>
      <c r="J445" s="113"/>
    </row>
    <row r="446" spans="1:10">
      <c r="A446" s="64" t="s">
        <v>870</v>
      </c>
      <c r="F446" s="64" t="s">
        <v>1077</v>
      </c>
      <c r="G446" s="66">
        <v>45</v>
      </c>
      <c r="H446" s="66">
        <v>13</v>
      </c>
      <c r="I446" s="66">
        <f t="shared" ref="I446:I451" si="1">+G446*H446</f>
        <v>585</v>
      </c>
      <c r="J446" s="113">
        <v>13</v>
      </c>
    </row>
    <row r="447" spans="1:10">
      <c r="A447" s="64" t="s">
        <v>871</v>
      </c>
      <c r="F447" s="64" t="s">
        <v>1077</v>
      </c>
      <c r="G447" s="66">
        <v>108</v>
      </c>
      <c r="H447" s="66">
        <v>15</v>
      </c>
      <c r="I447" s="66">
        <f t="shared" si="1"/>
        <v>1620</v>
      </c>
      <c r="J447" s="113">
        <v>15</v>
      </c>
    </row>
    <row r="448" spans="1:10">
      <c r="A448" s="64" t="s">
        <v>572</v>
      </c>
      <c r="F448" s="64" t="s">
        <v>1077</v>
      </c>
      <c r="G448" s="66">
        <v>40</v>
      </c>
      <c r="H448" s="66">
        <v>25</v>
      </c>
      <c r="I448" s="66">
        <f t="shared" si="1"/>
        <v>1000</v>
      </c>
      <c r="J448" s="113">
        <v>25</v>
      </c>
    </row>
    <row r="449" spans="1:10">
      <c r="A449" s="64" t="s">
        <v>573</v>
      </c>
      <c r="F449" s="64" t="s">
        <v>1077</v>
      </c>
      <c r="G449" s="66">
        <v>30</v>
      </c>
      <c r="H449" s="66">
        <v>20</v>
      </c>
      <c r="I449" s="66">
        <f t="shared" si="1"/>
        <v>600</v>
      </c>
      <c r="J449" s="113">
        <v>20</v>
      </c>
    </row>
    <row r="450" spans="1:10">
      <c r="A450" s="64" t="s">
        <v>574</v>
      </c>
      <c r="F450" s="64" t="s">
        <v>1077</v>
      </c>
      <c r="G450" s="66">
        <v>5</v>
      </c>
      <c r="H450" s="66">
        <v>10</v>
      </c>
      <c r="I450" s="66">
        <f t="shared" si="1"/>
        <v>50</v>
      </c>
      <c r="J450" s="113">
        <v>10</v>
      </c>
    </row>
    <row r="451" spans="1:10">
      <c r="A451" s="64" t="s">
        <v>508</v>
      </c>
      <c r="F451" s="64" t="s">
        <v>1077</v>
      </c>
      <c r="G451" s="66">
        <v>6</v>
      </c>
      <c r="H451" s="66">
        <v>6</v>
      </c>
      <c r="I451" s="66">
        <f t="shared" si="1"/>
        <v>36</v>
      </c>
      <c r="J451" s="113">
        <v>6</v>
      </c>
    </row>
    <row r="452" spans="1:10">
      <c r="J452" s="113"/>
    </row>
    <row r="453" spans="1:10" ht="43.5" customHeight="1">
      <c r="A453" s="320" t="s">
        <v>575</v>
      </c>
      <c r="B453" s="320"/>
      <c r="C453" s="320"/>
      <c r="D453" s="320"/>
      <c r="E453" s="320"/>
      <c r="F453" s="320"/>
      <c r="J453" s="113"/>
    </row>
    <row r="454" spans="1:10">
      <c r="A454" s="64" t="s">
        <v>576</v>
      </c>
      <c r="J454" s="113"/>
    </row>
    <row r="455" spans="1:10">
      <c r="A455" s="64" t="s">
        <v>577</v>
      </c>
      <c r="J455" s="113"/>
    </row>
    <row r="456" spans="1:10">
      <c r="J456" s="113"/>
    </row>
    <row r="457" spans="1:10">
      <c r="F457" s="64" t="s">
        <v>292</v>
      </c>
      <c r="G457" s="66">
        <v>16</v>
      </c>
      <c r="H457" s="66">
        <v>152</v>
      </c>
      <c r="I457" s="66">
        <f>+G457*H457</f>
        <v>2432</v>
      </c>
      <c r="J457" s="113">
        <v>152</v>
      </c>
    </row>
    <row r="458" spans="1:10">
      <c r="J458" s="113"/>
    </row>
    <row r="459" spans="1:10" ht="35.25" customHeight="1">
      <c r="A459" s="320" t="s">
        <v>578</v>
      </c>
      <c r="B459" s="320"/>
      <c r="C459" s="320"/>
      <c r="D459" s="320"/>
      <c r="E459" s="320"/>
      <c r="F459" s="320"/>
      <c r="J459" s="113"/>
    </row>
    <row r="460" spans="1:10">
      <c r="A460" s="64" t="s">
        <v>579</v>
      </c>
      <c r="J460" s="113"/>
    </row>
    <row r="461" spans="1:10">
      <c r="A461" s="64" t="s">
        <v>580</v>
      </c>
      <c r="J461" s="113"/>
    </row>
    <row r="462" spans="1:10">
      <c r="J462" s="113"/>
    </row>
    <row r="463" spans="1:10">
      <c r="F463" s="64" t="s">
        <v>292</v>
      </c>
      <c r="G463" s="66">
        <v>1</v>
      </c>
      <c r="H463" s="66">
        <v>190</v>
      </c>
      <c r="I463" s="66">
        <f>+G463*H463</f>
        <v>190</v>
      </c>
      <c r="J463" s="113">
        <v>190</v>
      </c>
    </row>
    <row r="464" spans="1:10">
      <c r="J464" s="113"/>
    </row>
    <row r="465" spans="1:10" ht="48.75" customHeight="1">
      <c r="A465" s="320" t="s">
        <v>581</v>
      </c>
      <c r="B465" s="320"/>
      <c r="C465" s="320"/>
      <c r="D465" s="320"/>
      <c r="E465" s="320"/>
      <c r="F465" s="320"/>
      <c r="J465" s="113"/>
    </row>
    <row r="466" spans="1:10">
      <c r="A466" s="64" t="s">
        <v>582</v>
      </c>
      <c r="J466" s="113"/>
    </row>
    <row r="467" spans="1:10">
      <c r="A467" s="64" t="s">
        <v>583</v>
      </c>
      <c r="J467" s="113"/>
    </row>
    <row r="468" spans="1:10">
      <c r="J468" s="113"/>
    </row>
    <row r="469" spans="1:10">
      <c r="F469" s="64" t="s">
        <v>292</v>
      </c>
      <c r="G469" s="66">
        <v>7</v>
      </c>
      <c r="H469" s="66">
        <v>110</v>
      </c>
      <c r="I469" s="66">
        <f>+G469*H469</f>
        <v>770</v>
      </c>
      <c r="J469" s="113">
        <v>110</v>
      </c>
    </row>
    <row r="470" spans="1:10">
      <c r="J470" s="113"/>
    </row>
    <row r="471" spans="1:10" ht="36.75" customHeight="1">
      <c r="A471" s="320" t="s">
        <v>584</v>
      </c>
      <c r="B471" s="320"/>
      <c r="C471" s="320"/>
      <c r="D471" s="320"/>
      <c r="E471" s="320"/>
      <c r="F471" s="320"/>
      <c r="J471" s="113"/>
    </row>
    <row r="472" spans="1:10">
      <c r="A472" s="64" t="s">
        <v>585</v>
      </c>
      <c r="J472" s="113"/>
    </row>
    <row r="473" spans="1:10">
      <c r="A473" s="64" t="s">
        <v>586</v>
      </c>
      <c r="J473" s="113"/>
    </row>
    <row r="474" spans="1:10">
      <c r="J474" s="113"/>
    </row>
    <row r="475" spans="1:10">
      <c r="F475" s="64" t="s">
        <v>292</v>
      </c>
      <c r="G475" s="66">
        <v>9</v>
      </c>
      <c r="H475" s="66">
        <v>157</v>
      </c>
      <c r="I475" s="66">
        <f>+G475*H475</f>
        <v>1413</v>
      </c>
      <c r="J475" s="113">
        <v>157</v>
      </c>
    </row>
    <row r="476" spans="1:10">
      <c r="J476" s="113"/>
    </row>
    <row r="477" spans="1:10" ht="51.75" customHeight="1">
      <c r="A477" s="320" t="s">
        <v>587</v>
      </c>
      <c r="B477" s="320"/>
      <c r="C477" s="320"/>
      <c r="D477" s="320"/>
      <c r="E477" s="320"/>
      <c r="F477" s="320"/>
      <c r="J477" s="113"/>
    </row>
    <row r="478" spans="1:10">
      <c r="A478" s="64" t="s">
        <v>1123</v>
      </c>
      <c r="J478" s="113"/>
    </row>
    <row r="479" spans="1:10">
      <c r="J479" s="113"/>
    </row>
    <row r="480" spans="1:10">
      <c r="F480" s="64" t="s">
        <v>292</v>
      </c>
      <c r="G480" s="66">
        <v>2</v>
      </c>
      <c r="H480" s="66">
        <v>168</v>
      </c>
      <c r="I480" s="66">
        <f>+G480*H480</f>
        <v>336</v>
      </c>
      <c r="J480" s="113">
        <v>168</v>
      </c>
    </row>
    <row r="481" spans="1:10">
      <c r="J481" s="113"/>
    </row>
    <row r="482" spans="1:10" ht="32.25" customHeight="1">
      <c r="A482" s="320" t="s">
        <v>1124</v>
      </c>
      <c r="B482" s="320"/>
      <c r="C482" s="320"/>
      <c r="D482" s="320"/>
      <c r="E482" s="320"/>
      <c r="F482" s="320"/>
      <c r="J482" s="113"/>
    </row>
    <row r="483" spans="1:10">
      <c r="A483" s="64" t="s">
        <v>1125</v>
      </c>
      <c r="J483" s="113"/>
    </row>
    <row r="484" spans="1:10">
      <c r="J484" s="113"/>
    </row>
    <row r="485" spans="1:10">
      <c r="F485" s="64" t="s">
        <v>292</v>
      </c>
      <c r="G485" s="66">
        <v>2</v>
      </c>
      <c r="H485" s="66">
        <v>90</v>
      </c>
      <c r="I485" s="66">
        <f>+G485*H485</f>
        <v>180</v>
      </c>
      <c r="J485" s="113">
        <v>90</v>
      </c>
    </row>
    <row r="486" spans="1:10">
      <c r="J486" s="113"/>
    </row>
    <row r="487" spans="1:10" ht="34.5" customHeight="1">
      <c r="A487" s="320" t="s">
        <v>1695</v>
      </c>
      <c r="B487" s="320"/>
      <c r="C487" s="320"/>
      <c r="D487" s="320"/>
      <c r="E487" s="320"/>
      <c r="F487" s="320"/>
      <c r="J487" s="113"/>
    </row>
    <row r="488" spans="1:10">
      <c r="J488" s="113"/>
    </row>
    <row r="489" spans="1:10" ht="15" thickBot="1">
      <c r="F489" s="64" t="s">
        <v>1077</v>
      </c>
      <c r="G489" s="66">
        <v>36</v>
      </c>
      <c r="H489" s="66">
        <v>75</v>
      </c>
      <c r="I489" s="66">
        <f>+G489*H489</f>
        <v>2700</v>
      </c>
      <c r="J489" s="113">
        <v>75</v>
      </c>
    </row>
    <row r="490" spans="1:10" ht="15">
      <c r="C490" s="77" t="s">
        <v>545</v>
      </c>
      <c r="D490" s="77"/>
      <c r="E490" s="77"/>
      <c r="F490" s="77"/>
      <c r="G490" s="78"/>
      <c r="H490" s="78"/>
      <c r="I490" s="78">
        <f>SUM(I375:I489)</f>
        <v>55063</v>
      </c>
      <c r="J490" s="114"/>
    </row>
    <row r="491" spans="1:10">
      <c r="J491" s="113"/>
    </row>
    <row r="492" spans="1:10">
      <c r="J492" s="113"/>
    </row>
    <row r="493" spans="1:10" ht="15">
      <c r="A493" s="65" t="s">
        <v>1557</v>
      </c>
      <c r="J493" s="113"/>
    </row>
    <row r="494" spans="1:10">
      <c r="J494" s="113"/>
    </row>
    <row r="495" spans="1:10" ht="73.5" customHeight="1">
      <c r="A495" s="320" t="s">
        <v>1301</v>
      </c>
      <c r="B495" s="320"/>
      <c r="C495" s="320"/>
      <c r="D495" s="320"/>
      <c r="E495" s="320"/>
      <c r="F495" s="320"/>
      <c r="J495" s="113"/>
    </row>
    <row r="496" spans="1:10">
      <c r="A496" s="64" t="s">
        <v>1302</v>
      </c>
      <c r="B496" s="67"/>
      <c r="J496" s="113"/>
    </row>
    <row r="497" spans="1:10">
      <c r="A497" s="64" t="s">
        <v>1303</v>
      </c>
      <c r="B497" s="67"/>
      <c r="J497" s="113"/>
    </row>
    <row r="498" spans="1:10">
      <c r="A498" s="64" t="s">
        <v>1524</v>
      </c>
      <c r="B498" s="67"/>
      <c r="J498" s="113"/>
    </row>
    <row r="499" spans="1:10">
      <c r="F499" s="64" t="s">
        <v>292</v>
      </c>
      <c r="G499" s="66">
        <v>3</v>
      </c>
      <c r="H499" s="66">
        <v>115</v>
      </c>
      <c r="I499" s="66">
        <f>+G499*H499</f>
        <v>345</v>
      </c>
      <c r="J499" s="113">
        <v>115</v>
      </c>
    </row>
    <row r="500" spans="1:10">
      <c r="J500" s="113"/>
    </row>
    <row r="501" spans="1:10">
      <c r="A501" s="64" t="s">
        <v>1525</v>
      </c>
      <c r="J501" s="113"/>
    </row>
    <row r="502" spans="1:10">
      <c r="A502" s="64" t="s">
        <v>1526</v>
      </c>
      <c r="B502" s="67"/>
      <c r="J502" s="113"/>
    </row>
    <row r="503" spans="1:10">
      <c r="A503" s="64" t="s">
        <v>1303</v>
      </c>
      <c r="B503" s="67"/>
      <c r="J503" s="113"/>
    </row>
    <row r="504" spans="1:10">
      <c r="A504" s="64" t="s">
        <v>1524</v>
      </c>
      <c r="B504" s="67"/>
      <c r="J504" s="113"/>
    </row>
    <row r="505" spans="1:10">
      <c r="F505" s="64" t="s">
        <v>292</v>
      </c>
      <c r="G505" s="66">
        <v>4</v>
      </c>
      <c r="H505" s="66">
        <v>140</v>
      </c>
      <c r="I505" s="66">
        <f>+G505*H505</f>
        <v>560</v>
      </c>
      <c r="J505" s="113">
        <v>140</v>
      </c>
    </row>
    <row r="506" spans="1:10">
      <c r="J506" s="113"/>
    </row>
    <row r="507" spans="1:10" ht="36" customHeight="1">
      <c r="A507" s="320" t="s">
        <v>1527</v>
      </c>
      <c r="B507" s="320"/>
      <c r="C507" s="320"/>
      <c r="D507" s="320"/>
      <c r="E507" s="320"/>
      <c r="F507" s="320"/>
      <c r="J507" s="113"/>
    </row>
    <row r="508" spans="1:10">
      <c r="A508" s="64" t="s">
        <v>1528</v>
      </c>
      <c r="B508" s="67"/>
      <c r="J508" s="113"/>
    </row>
    <row r="509" spans="1:10">
      <c r="A509" s="64" t="s">
        <v>1303</v>
      </c>
      <c r="B509" s="67"/>
      <c r="J509" s="113"/>
    </row>
    <row r="510" spans="1:10">
      <c r="A510" s="64" t="s">
        <v>1524</v>
      </c>
      <c r="B510" s="67"/>
      <c r="J510" s="113"/>
    </row>
    <row r="511" spans="1:10">
      <c r="F511" s="64" t="s">
        <v>292</v>
      </c>
      <c r="G511" s="66">
        <v>2</v>
      </c>
      <c r="H511" s="66">
        <v>165</v>
      </c>
      <c r="I511" s="66">
        <f>+G511*H511</f>
        <v>330</v>
      </c>
      <c r="J511" s="113">
        <v>165</v>
      </c>
    </row>
    <row r="512" spans="1:10">
      <c r="J512" s="113"/>
    </row>
    <row r="513" spans="1:10" ht="32.25" customHeight="1">
      <c r="A513" s="320" t="s">
        <v>856</v>
      </c>
      <c r="B513" s="320"/>
      <c r="C513" s="320"/>
      <c r="D513" s="320"/>
      <c r="E513" s="320"/>
      <c r="F513" s="320"/>
      <c r="J513" s="113"/>
    </row>
    <row r="514" spans="1:10">
      <c r="A514" s="64" t="s">
        <v>857</v>
      </c>
      <c r="B514" s="67"/>
      <c r="J514" s="113"/>
    </row>
    <row r="515" spans="1:10">
      <c r="A515" s="64" t="s">
        <v>858</v>
      </c>
      <c r="B515" s="67"/>
      <c r="J515" s="113"/>
    </row>
    <row r="516" spans="1:10">
      <c r="A516" s="64" t="s">
        <v>859</v>
      </c>
      <c r="B516" s="67"/>
      <c r="J516" s="113"/>
    </row>
    <row r="517" spans="1:10">
      <c r="J517" s="113"/>
    </row>
    <row r="518" spans="1:10">
      <c r="F518" s="64" t="s">
        <v>292</v>
      </c>
      <c r="G518" s="66">
        <v>5</v>
      </c>
      <c r="H518" s="66">
        <v>120</v>
      </c>
      <c r="I518" s="66">
        <f>+G518*H518</f>
        <v>600</v>
      </c>
      <c r="J518" s="113">
        <v>120</v>
      </c>
    </row>
    <row r="519" spans="1:10">
      <c r="J519" s="113"/>
    </row>
    <row r="520" spans="1:10" ht="32.25" customHeight="1">
      <c r="A520" s="320" t="s">
        <v>860</v>
      </c>
      <c r="B520" s="320"/>
      <c r="C520" s="320"/>
      <c r="D520" s="320"/>
      <c r="E520" s="320"/>
      <c r="F520" s="320"/>
      <c r="J520" s="113"/>
    </row>
    <row r="521" spans="1:10">
      <c r="A521" s="64" t="s">
        <v>1558</v>
      </c>
      <c r="B521" s="67"/>
      <c r="J521" s="113"/>
    </row>
    <row r="522" spans="1:10">
      <c r="A522" s="64" t="s">
        <v>1559</v>
      </c>
      <c r="B522" s="67"/>
      <c r="J522" s="113"/>
    </row>
    <row r="523" spans="1:10">
      <c r="J523" s="113"/>
    </row>
    <row r="524" spans="1:10">
      <c r="F524" s="64" t="s">
        <v>292</v>
      </c>
      <c r="G524" s="66">
        <v>2</v>
      </c>
      <c r="H524" s="66">
        <v>170</v>
      </c>
      <c r="I524" s="66">
        <f>+G524*H524</f>
        <v>340</v>
      </c>
      <c r="J524" s="113">
        <v>170</v>
      </c>
    </row>
    <row r="525" spans="1:10">
      <c r="J525" s="113"/>
    </row>
    <row r="526" spans="1:10" ht="129.75" customHeight="1">
      <c r="A526" s="320" t="s">
        <v>1648</v>
      </c>
      <c r="B526" s="320"/>
      <c r="C526" s="320"/>
      <c r="D526" s="320"/>
      <c r="E526" s="320"/>
      <c r="F526" s="320"/>
      <c r="J526" s="113"/>
    </row>
    <row r="527" spans="1:10">
      <c r="J527" s="113"/>
    </row>
    <row r="528" spans="1:10" ht="15" thickBot="1">
      <c r="F528" s="64" t="s">
        <v>1077</v>
      </c>
      <c r="G528" s="66">
        <v>18</v>
      </c>
      <c r="H528" s="66">
        <v>45</v>
      </c>
      <c r="I528" s="66">
        <f>+G528*H528</f>
        <v>810</v>
      </c>
      <c r="J528" s="113">
        <v>45</v>
      </c>
    </row>
    <row r="529" spans="1:10" ht="15">
      <c r="C529" s="77" t="s">
        <v>545</v>
      </c>
      <c r="D529" s="77"/>
      <c r="E529" s="77"/>
      <c r="F529" s="77"/>
      <c r="G529" s="78"/>
      <c r="H529" s="78"/>
      <c r="I529" s="78">
        <f>SUM(I495:I528)</f>
        <v>2985</v>
      </c>
      <c r="J529" s="114"/>
    </row>
    <row r="530" spans="1:10">
      <c r="J530" s="113"/>
    </row>
    <row r="531" spans="1:10">
      <c r="J531" s="113"/>
    </row>
    <row r="532" spans="1:10">
      <c r="J532" s="113"/>
    </row>
    <row r="533" spans="1:10" ht="15">
      <c r="A533" s="65" t="s">
        <v>1649</v>
      </c>
      <c r="J533" s="113"/>
    </row>
    <row r="534" spans="1:10">
      <c r="J534" s="113"/>
    </row>
    <row r="535" spans="1:10" ht="66.75" customHeight="1">
      <c r="A535" s="320" t="s">
        <v>837</v>
      </c>
      <c r="B535" s="320"/>
      <c r="C535" s="320"/>
      <c r="D535" s="320"/>
      <c r="E535" s="320"/>
      <c r="F535" s="320"/>
      <c r="J535" s="113"/>
    </row>
    <row r="536" spans="1:10">
      <c r="J536" s="113"/>
    </row>
    <row r="537" spans="1:10">
      <c r="F537" s="64" t="s">
        <v>292</v>
      </c>
      <c r="G537" s="66">
        <v>98</v>
      </c>
      <c r="H537" s="66">
        <v>54</v>
      </c>
      <c r="I537" s="66">
        <f>+G537*H537</f>
        <v>5292</v>
      </c>
      <c r="J537" s="113">
        <v>54</v>
      </c>
    </row>
    <row r="538" spans="1:10">
      <c r="J538" s="113"/>
    </row>
    <row r="539" spans="1:10">
      <c r="A539" s="64" t="s">
        <v>1560</v>
      </c>
      <c r="J539" s="113"/>
    </row>
    <row r="540" spans="1:10">
      <c r="J540" s="113"/>
    </row>
    <row r="541" spans="1:10">
      <c r="F541" s="64" t="s">
        <v>292</v>
      </c>
      <c r="G541" s="66">
        <v>18</v>
      </c>
      <c r="H541" s="66">
        <v>56</v>
      </c>
      <c r="I541" s="66">
        <f>+G541*H541</f>
        <v>1008</v>
      </c>
      <c r="J541" s="113">
        <v>56</v>
      </c>
    </row>
    <row r="542" spans="1:10">
      <c r="J542" s="113"/>
    </row>
    <row r="543" spans="1:10">
      <c r="A543" s="64" t="s">
        <v>1561</v>
      </c>
      <c r="J543" s="113"/>
    </row>
    <row r="544" spans="1:10">
      <c r="J544" s="113"/>
    </row>
    <row r="545" spans="1:10">
      <c r="F545" s="64" t="s">
        <v>292</v>
      </c>
      <c r="G545" s="66">
        <v>14</v>
      </c>
      <c r="H545" s="66">
        <v>59</v>
      </c>
      <c r="I545" s="66">
        <f>+G545*H545</f>
        <v>826</v>
      </c>
      <c r="J545" s="113">
        <v>59</v>
      </c>
    </row>
    <row r="546" spans="1:10">
      <c r="J546" s="113"/>
    </row>
    <row r="547" spans="1:10">
      <c r="A547" s="64" t="s">
        <v>1562</v>
      </c>
      <c r="J547" s="113"/>
    </row>
    <row r="548" spans="1:10">
      <c r="J548" s="113"/>
    </row>
    <row r="549" spans="1:10">
      <c r="F549" s="64" t="s">
        <v>292</v>
      </c>
      <c r="G549" s="66">
        <v>1</v>
      </c>
      <c r="H549" s="66">
        <v>63</v>
      </c>
      <c r="I549" s="66">
        <f>+G549*H549</f>
        <v>63</v>
      </c>
      <c r="J549" s="113">
        <v>63</v>
      </c>
    </row>
    <row r="550" spans="1:10">
      <c r="J550" s="113"/>
    </row>
    <row r="551" spans="1:10">
      <c r="A551" s="64" t="s">
        <v>1563</v>
      </c>
      <c r="J551" s="113"/>
    </row>
    <row r="552" spans="1:10">
      <c r="F552" s="64" t="s">
        <v>292</v>
      </c>
      <c r="G552" s="66">
        <v>2</v>
      </c>
      <c r="H552" s="66">
        <v>98</v>
      </c>
      <c r="I552" s="66">
        <f>+G552*H552</f>
        <v>196</v>
      </c>
      <c r="J552" s="113">
        <v>98</v>
      </c>
    </row>
    <row r="553" spans="1:10">
      <c r="J553" s="113"/>
    </row>
    <row r="554" spans="1:10" ht="30" customHeight="1">
      <c r="A554" s="320" t="s">
        <v>1564</v>
      </c>
      <c r="B554" s="320"/>
      <c r="C554" s="320"/>
      <c r="D554" s="320"/>
      <c r="E554" s="320"/>
      <c r="F554" s="320"/>
      <c r="J554" s="113"/>
    </row>
    <row r="555" spans="1:10">
      <c r="J555" s="113"/>
    </row>
    <row r="556" spans="1:10">
      <c r="F556" s="64" t="s">
        <v>292</v>
      </c>
      <c r="G556" s="66">
        <v>4</v>
      </c>
      <c r="H556" s="66">
        <v>60</v>
      </c>
      <c r="I556" s="66">
        <f>+G556*H556</f>
        <v>240</v>
      </c>
      <c r="J556" s="113">
        <v>60</v>
      </c>
    </row>
    <row r="557" spans="1:10">
      <c r="J557" s="113"/>
    </row>
    <row r="558" spans="1:10" ht="36" customHeight="1">
      <c r="A558" s="320" t="s">
        <v>1565</v>
      </c>
      <c r="B558" s="320"/>
      <c r="C558" s="320"/>
      <c r="D558" s="320"/>
      <c r="E558" s="320"/>
      <c r="F558" s="320"/>
      <c r="J558" s="113"/>
    </row>
    <row r="559" spans="1:10">
      <c r="J559" s="113"/>
    </row>
    <row r="560" spans="1:10">
      <c r="F560" s="64" t="s">
        <v>292</v>
      </c>
      <c r="G560" s="66">
        <v>3</v>
      </c>
      <c r="H560" s="66">
        <v>37</v>
      </c>
      <c r="I560" s="66">
        <f>+G560*H560</f>
        <v>111</v>
      </c>
      <c r="J560" s="113">
        <v>37</v>
      </c>
    </row>
    <row r="561" spans="1:10">
      <c r="J561" s="113"/>
    </row>
    <row r="562" spans="1:10" ht="33" customHeight="1">
      <c r="A562" s="320" t="s">
        <v>1566</v>
      </c>
      <c r="B562" s="320"/>
      <c r="C562" s="320"/>
      <c r="D562" s="320"/>
      <c r="E562" s="320"/>
      <c r="F562" s="320"/>
      <c r="J562" s="113"/>
    </row>
    <row r="563" spans="1:10">
      <c r="J563" s="113"/>
    </row>
    <row r="564" spans="1:10">
      <c r="F564" s="64" t="s">
        <v>292</v>
      </c>
      <c r="G564" s="66">
        <v>1</v>
      </c>
      <c r="H564" s="66">
        <v>41</v>
      </c>
      <c r="I564" s="66">
        <f>+G564*H564</f>
        <v>41</v>
      </c>
      <c r="J564" s="113">
        <v>41</v>
      </c>
    </row>
    <row r="565" spans="1:10">
      <c r="J565" s="113"/>
    </row>
    <row r="566" spans="1:10" ht="35.25" customHeight="1">
      <c r="A566" s="320" t="s">
        <v>1567</v>
      </c>
      <c r="B566" s="320"/>
      <c r="C566" s="320"/>
      <c r="D566" s="320"/>
      <c r="E566" s="320"/>
      <c r="F566" s="320"/>
      <c r="J566" s="113"/>
    </row>
    <row r="567" spans="1:10">
      <c r="J567" s="113"/>
    </row>
    <row r="568" spans="1:10">
      <c r="F568" s="64" t="s">
        <v>292</v>
      </c>
      <c r="G568" s="66">
        <v>2</v>
      </c>
      <c r="H568" s="66">
        <v>43</v>
      </c>
      <c r="I568" s="66">
        <f>+G568*H568</f>
        <v>86</v>
      </c>
      <c r="J568" s="113">
        <v>43</v>
      </c>
    </row>
    <row r="569" spans="1:10">
      <c r="J569" s="113"/>
    </row>
    <row r="570" spans="1:10" ht="49.5" customHeight="1">
      <c r="A570" s="320" t="s">
        <v>1568</v>
      </c>
      <c r="B570" s="320"/>
      <c r="C570" s="320"/>
      <c r="D570" s="320"/>
      <c r="E570" s="320"/>
      <c r="F570" s="320"/>
      <c r="J570" s="113"/>
    </row>
    <row r="571" spans="1:10">
      <c r="F571" s="64" t="s">
        <v>292</v>
      </c>
      <c r="G571" s="66">
        <v>72</v>
      </c>
      <c r="H571" s="66">
        <v>95</v>
      </c>
      <c r="I571" s="66">
        <f>+G571*H571</f>
        <v>6840</v>
      </c>
      <c r="J571" s="113">
        <v>95</v>
      </c>
    </row>
    <row r="572" spans="1:10">
      <c r="J572" s="113"/>
    </row>
    <row r="573" spans="1:10">
      <c r="A573" s="64" t="s">
        <v>1569</v>
      </c>
      <c r="J573" s="113"/>
    </row>
    <row r="574" spans="1:10">
      <c r="F574" s="64" t="s">
        <v>292</v>
      </c>
      <c r="G574" s="66">
        <v>27</v>
      </c>
      <c r="H574" s="66">
        <v>125</v>
      </c>
      <c r="I574" s="66">
        <f>+G574*H574</f>
        <v>3375</v>
      </c>
      <c r="J574" s="113">
        <v>125</v>
      </c>
    </row>
    <row r="575" spans="1:10">
      <c r="J575" s="113"/>
    </row>
    <row r="576" spans="1:10">
      <c r="A576" s="64" t="s">
        <v>1570</v>
      </c>
      <c r="J576" s="113"/>
    </row>
    <row r="577" spans="1:10">
      <c r="F577" s="64" t="s">
        <v>292</v>
      </c>
      <c r="G577" s="66">
        <v>54</v>
      </c>
      <c r="H577" s="66">
        <v>160</v>
      </c>
      <c r="I577" s="66">
        <f>+G577*H577</f>
        <v>8640</v>
      </c>
      <c r="J577" s="113">
        <v>160</v>
      </c>
    </row>
    <row r="578" spans="1:10">
      <c r="J578" s="113"/>
    </row>
    <row r="579" spans="1:10">
      <c r="A579" s="64" t="s">
        <v>1571</v>
      </c>
      <c r="J579" s="113"/>
    </row>
    <row r="580" spans="1:10">
      <c r="J580" s="113"/>
    </row>
    <row r="581" spans="1:10">
      <c r="F581" s="64" t="s">
        <v>292</v>
      </c>
      <c r="G581" s="66">
        <v>13</v>
      </c>
      <c r="H581" s="66">
        <v>95</v>
      </c>
      <c r="I581" s="66">
        <f>+G581*H581</f>
        <v>1235</v>
      </c>
      <c r="J581" s="113">
        <v>95</v>
      </c>
    </row>
    <row r="582" spans="1:10">
      <c r="J582" s="113"/>
    </row>
    <row r="583" spans="1:10">
      <c r="J583" s="113"/>
    </row>
    <row r="584" spans="1:10" ht="45" customHeight="1">
      <c r="A584" s="320" t="s">
        <v>389</v>
      </c>
      <c r="B584" s="320"/>
      <c r="C584" s="320"/>
      <c r="D584" s="320"/>
      <c r="E584" s="320"/>
      <c r="F584" s="320"/>
      <c r="J584" s="113"/>
    </row>
    <row r="585" spans="1:10">
      <c r="A585" s="64" t="s">
        <v>390</v>
      </c>
      <c r="J585" s="113"/>
    </row>
    <row r="586" spans="1:10">
      <c r="F586" s="64" t="s">
        <v>292</v>
      </c>
      <c r="G586" s="66">
        <v>7</v>
      </c>
      <c r="H586" s="66">
        <v>96</v>
      </c>
      <c r="I586" s="66">
        <f>+G586*H586</f>
        <v>672</v>
      </c>
      <c r="J586" s="113">
        <v>96</v>
      </c>
    </row>
    <row r="587" spans="1:10">
      <c r="J587" s="113"/>
    </row>
    <row r="588" spans="1:10" ht="33" customHeight="1">
      <c r="A588" s="320" t="s">
        <v>391</v>
      </c>
      <c r="B588" s="320"/>
      <c r="C588" s="320"/>
      <c r="D588" s="320"/>
      <c r="E588" s="320"/>
      <c r="F588" s="320"/>
      <c r="J588" s="113"/>
    </row>
    <row r="589" spans="1:10">
      <c r="F589" s="64" t="s">
        <v>292</v>
      </c>
      <c r="G589" s="66">
        <v>5</v>
      </c>
      <c r="H589" s="66">
        <v>31</v>
      </c>
      <c r="I589" s="66">
        <f>+G589*H589</f>
        <v>155</v>
      </c>
      <c r="J589" s="113">
        <v>31</v>
      </c>
    </row>
    <row r="590" spans="1:10">
      <c r="J590" s="113"/>
    </row>
    <row r="591" spans="1:10">
      <c r="A591" s="64" t="s">
        <v>140</v>
      </c>
      <c r="J591" s="113"/>
    </row>
    <row r="592" spans="1:10">
      <c r="A592" s="64" t="s">
        <v>1609</v>
      </c>
      <c r="J592" s="113"/>
    </row>
    <row r="593" spans="1:10">
      <c r="F593" s="64" t="s">
        <v>292</v>
      </c>
      <c r="G593" s="66">
        <v>2</v>
      </c>
      <c r="H593" s="66">
        <v>85</v>
      </c>
      <c r="I593" s="66">
        <f>+G593*H593</f>
        <v>170</v>
      </c>
      <c r="J593" s="113">
        <v>85</v>
      </c>
    </row>
    <row r="594" spans="1:10">
      <c r="J594" s="113"/>
    </row>
    <row r="595" spans="1:10" ht="37.5" customHeight="1">
      <c r="A595" s="320" t="s">
        <v>21</v>
      </c>
      <c r="B595" s="320"/>
      <c r="C595" s="320"/>
      <c r="D595" s="320"/>
      <c r="E595" s="320"/>
      <c r="F595" s="320"/>
      <c r="J595" s="113"/>
    </row>
    <row r="596" spans="1:10">
      <c r="F596" s="64" t="s">
        <v>292</v>
      </c>
      <c r="G596" s="66">
        <v>3</v>
      </c>
      <c r="H596" s="66">
        <v>85</v>
      </c>
      <c r="I596" s="66">
        <f>+G596*H596</f>
        <v>255</v>
      </c>
      <c r="J596" s="113">
        <v>85</v>
      </c>
    </row>
    <row r="597" spans="1:10">
      <c r="J597" s="113"/>
    </row>
    <row r="598" spans="1:10" ht="30.75" customHeight="1">
      <c r="A598" s="320" t="s">
        <v>123</v>
      </c>
      <c r="B598" s="320"/>
      <c r="C598" s="320"/>
      <c r="D598" s="320"/>
      <c r="E598" s="320"/>
      <c r="F598" s="320"/>
      <c r="J598" s="113"/>
    </row>
    <row r="599" spans="1:10">
      <c r="F599" s="64" t="s">
        <v>292</v>
      </c>
      <c r="G599" s="66">
        <v>4</v>
      </c>
      <c r="H599" s="66">
        <v>150</v>
      </c>
      <c r="I599" s="66">
        <f>+G599*H599</f>
        <v>600</v>
      </c>
      <c r="J599" s="113">
        <v>150</v>
      </c>
    </row>
    <row r="600" spans="1:10">
      <c r="J600" s="113"/>
    </row>
    <row r="601" spans="1:10">
      <c r="A601" s="64" t="s">
        <v>67</v>
      </c>
      <c r="J601" s="113"/>
    </row>
    <row r="602" spans="1:10">
      <c r="J602" s="113"/>
    </row>
    <row r="603" spans="1:10">
      <c r="F603" s="64" t="s">
        <v>292</v>
      </c>
      <c r="G603" s="66">
        <v>2</v>
      </c>
      <c r="H603" s="66">
        <v>175</v>
      </c>
      <c r="I603" s="66">
        <f>+G603*H603</f>
        <v>350</v>
      </c>
      <c r="J603" s="113">
        <v>175</v>
      </c>
    </row>
    <row r="604" spans="1:10">
      <c r="J604" s="113"/>
    </row>
    <row r="605" spans="1:10" ht="33" customHeight="1">
      <c r="A605" s="320" t="s">
        <v>68</v>
      </c>
      <c r="B605" s="320"/>
      <c r="C605" s="320"/>
      <c r="D605" s="320"/>
      <c r="E605" s="320"/>
      <c r="F605" s="320"/>
      <c r="J605" s="113"/>
    </row>
    <row r="606" spans="1:10">
      <c r="A606" s="64" t="s">
        <v>69</v>
      </c>
      <c r="J606" s="113"/>
    </row>
    <row r="607" spans="1:10">
      <c r="A607" s="64" t="s">
        <v>70</v>
      </c>
      <c r="J607" s="113"/>
    </row>
    <row r="608" spans="1:10">
      <c r="A608" s="80" t="s">
        <v>71</v>
      </c>
      <c r="J608" s="113"/>
    </row>
    <row r="609" spans="1:10">
      <c r="A609" s="80" t="s">
        <v>72</v>
      </c>
      <c r="J609" s="113"/>
    </row>
    <row r="610" spans="1:10">
      <c r="A610" s="80" t="s">
        <v>73</v>
      </c>
      <c r="J610" s="113"/>
    </row>
    <row r="611" spans="1:10">
      <c r="A611" s="80" t="s">
        <v>74</v>
      </c>
      <c r="J611" s="113"/>
    </row>
    <row r="612" spans="1:10">
      <c r="A612" s="80" t="s">
        <v>75</v>
      </c>
      <c r="J612" s="113"/>
    </row>
    <row r="613" spans="1:10">
      <c r="A613" s="80" t="s">
        <v>76</v>
      </c>
      <c r="J613" s="113"/>
    </row>
    <row r="614" spans="1:10" ht="30.75" customHeight="1">
      <c r="A614" s="322" t="s">
        <v>77</v>
      </c>
      <c r="B614" s="321"/>
      <c r="C614" s="321"/>
      <c r="D614" s="321"/>
      <c r="E614" s="321"/>
      <c r="F614" s="321"/>
      <c r="J614" s="113"/>
    </row>
    <row r="615" spans="1:10">
      <c r="A615" s="80" t="s">
        <v>78</v>
      </c>
      <c r="J615" s="113"/>
    </row>
    <row r="616" spans="1:10">
      <c r="A616" s="80" t="s">
        <v>79</v>
      </c>
      <c r="J616" s="113"/>
    </row>
    <row r="617" spans="1:10">
      <c r="A617" s="80" t="s">
        <v>80</v>
      </c>
      <c r="J617" s="113"/>
    </row>
    <row r="618" spans="1:10">
      <c r="J618" s="113"/>
    </row>
    <row r="619" spans="1:10">
      <c r="F619" s="64" t="s">
        <v>292</v>
      </c>
      <c r="G619" s="66">
        <v>1</v>
      </c>
      <c r="H619" s="66">
        <v>5100</v>
      </c>
      <c r="I619" s="66">
        <f>+G619*H619</f>
        <v>5100</v>
      </c>
      <c r="J619" s="113">
        <v>5100</v>
      </c>
    </row>
    <row r="620" spans="1:10">
      <c r="J620" s="113"/>
    </row>
    <row r="621" spans="1:10" ht="75" customHeight="1">
      <c r="A621" s="320" t="s">
        <v>865</v>
      </c>
      <c r="B621" s="320"/>
      <c r="C621" s="320"/>
      <c r="D621" s="320"/>
      <c r="E621" s="320"/>
      <c r="F621" s="320"/>
      <c r="J621" s="113"/>
    </row>
    <row r="622" spans="1:10">
      <c r="J622" s="113"/>
    </row>
    <row r="623" spans="1:10">
      <c r="F623" s="64" t="s">
        <v>1077</v>
      </c>
      <c r="G623" s="66">
        <v>6</v>
      </c>
      <c r="H623" s="66">
        <v>80</v>
      </c>
      <c r="I623" s="66">
        <f>+G623*H623</f>
        <v>480</v>
      </c>
      <c r="J623" s="113">
        <v>80</v>
      </c>
    </row>
    <row r="624" spans="1:10" ht="15" thickBot="1">
      <c r="J624" s="113"/>
    </row>
    <row r="625" spans="1:10" ht="15">
      <c r="C625" s="77" t="s">
        <v>545</v>
      </c>
      <c r="D625" s="77"/>
      <c r="E625" s="77"/>
      <c r="F625" s="77"/>
      <c r="G625" s="78"/>
      <c r="H625" s="78"/>
      <c r="I625" s="78">
        <f>SUM(I535:I624)</f>
        <v>35735</v>
      </c>
      <c r="J625" s="114"/>
    </row>
    <row r="626" spans="1:10">
      <c r="J626" s="113"/>
    </row>
    <row r="627" spans="1:10" ht="15">
      <c r="A627" s="65" t="s">
        <v>866</v>
      </c>
      <c r="J627" s="113"/>
    </row>
    <row r="628" spans="1:10">
      <c r="J628" s="113"/>
    </row>
    <row r="629" spans="1:10" ht="47.25" customHeight="1">
      <c r="A629" s="320" t="s">
        <v>867</v>
      </c>
      <c r="B629" s="320"/>
      <c r="C629" s="320"/>
      <c r="D629" s="320"/>
      <c r="E629" s="320"/>
      <c r="F629" s="320"/>
      <c r="J629" s="113"/>
    </row>
    <row r="630" spans="1:10">
      <c r="J630" s="113"/>
    </row>
    <row r="631" spans="1:10">
      <c r="F631" s="64" t="s">
        <v>292</v>
      </c>
      <c r="G631" s="66">
        <v>53</v>
      </c>
      <c r="H631" s="66">
        <v>367</v>
      </c>
      <c r="I631" s="66">
        <f>+G631*H631</f>
        <v>19451</v>
      </c>
      <c r="J631" s="113">
        <v>367</v>
      </c>
    </row>
    <row r="632" spans="1:10">
      <c r="J632" s="113"/>
    </row>
    <row r="633" spans="1:10" ht="31.5" customHeight="1">
      <c r="A633" s="320" t="s">
        <v>868</v>
      </c>
      <c r="B633" s="320"/>
      <c r="C633" s="320"/>
      <c r="D633" s="320"/>
      <c r="E633" s="320"/>
      <c r="F633" s="320"/>
      <c r="J633" s="113"/>
    </row>
    <row r="634" spans="1:10">
      <c r="J634" s="113"/>
    </row>
    <row r="635" spans="1:10">
      <c r="F635" s="64" t="s">
        <v>292</v>
      </c>
      <c r="G635" s="66">
        <v>9</v>
      </c>
      <c r="H635" s="66">
        <v>328</v>
      </c>
      <c r="I635" s="66">
        <f>+G635*H635</f>
        <v>2952</v>
      </c>
      <c r="J635" s="113">
        <v>328</v>
      </c>
    </row>
    <row r="636" spans="1:10">
      <c r="J636" s="113"/>
    </row>
    <row r="637" spans="1:10" ht="32.25" customHeight="1">
      <c r="A637" s="320" t="s">
        <v>1722</v>
      </c>
      <c r="B637" s="320"/>
      <c r="C637" s="320"/>
      <c r="D637" s="320"/>
      <c r="E637" s="320"/>
      <c r="F637" s="320"/>
      <c r="J637" s="113"/>
    </row>
    <row r="638" spans="1:10">
      <c r="J638" s="113"/>
    </row>
    <row r="639" spans="1:10">
      <c r="F639" s="64" t="s">
        <v>292</v>
      </c>
      <c r="G639" s="66">
        <v>1</v>
      </c>
      <c r="H639" s="66">
        <v>570</v>
      </c>
      <c r="I639" s="66">
        <f>+G639*H639</f>
        <v>570</v>
      </c>
      <c r="J639" s="113">
        <v>570</v>
      </c>
    </row>
    <row r="640" spans="1:10">
      <c r="J640" s="113"/>
    </row>
    <row r="641" spans="1:10" ht="34.5" customHeight="1">
      <c r="A641" s="320" t="s">
        <v>1723</v>
      </c>
      <c r="B641" s="320"/>
      <c r="C641" s="320"/>
      <c r="D641" s="320"/>
      <c r="E641" s="320"/>
      <c r="F641" s="320"/>
      <c r="J641" s="113"/>
    </row>
    <row r="642" spans="1:10">
      <c r="J642" s="113"/>
    </row>
    <row r="643" spans="1:10">
      <c r="F643" s="64" t="s">
        <v>292</v>
      </c>
      <c r="G643" s="66">
        <v>8</v>
      </c>
      <c r="H643" s="66">
        <v>575</v>
      </c>
      <c r="I643" s="66">
        <f>+G643*H643</f>
        <v>4600</v>
      </c>
      <c r="J643" s="113">
        <v>575</v>
      </c>
    </row>
    <row r="644" spans="1:10">
      <c r="J644" s="113"/>
    </row>
    <row r="645" spans="1:10" ht="34.5" customHeight="1">
      <c r="A645" s="320" t="s">
        <v>1724</v>
      </c>
      <c r="B645" s="320"/>
      <c r="C645" s="320"/>
      <c r="D645" s="320"/>
      <c r="E645" s="320"/>
      <c r="F645" s="320"/>
      <c r="J645" s="113"/>
    </row>
    <row r="646" spans="1:10">
      <c r="J646" s="113"/>
    </row>
    <row r="647" spans="1:10">
      <c r="F647" s="64" t="s">
        <v>292</v>
      </c>
      <c r="G647" s="66">
        <v>11</v>
      </c>
      <c r="H647" s="66">
        <v>985</v>
      </c>
      <c r="I647" s="66">
        <f>+G647*H647</f>
        <v>10835</v>
      </c>
      <c r="J647" s="113">
        <v>985</v>
      </c>
    </row>
    <row r="648" spans="1:10">
      <c r="J648" s="113"/>
    </row>
    <row r="649" spans="1:10" ht="33.75" customHeight="1">
      <c r="A649" s="320" t="s">
        <v>1835</v>
      </c>
      <c r="B649" s="320"/>
      <c r="C649" s="320"/>
      <c r="D649" s="320"/>
      <c r="E649" s="320"/>
      <c r="F649" s="320"/>
      <c r="J649" s="113"/>
    </row>
    <row r="650" spans="1:10" ht="17.25" customHeight="1">
      <c r="A650" s="75"/>
      <c r="B650" s="75"/>
      <c r="C650" s="75"/>
      <c r="D650" s="75"/>
      <c r="E650" s="75"/>
      <c r="F650" s="75"/>
      <c r="J650" s="113"/>
    </row>
    <row r="651" spans="1:10">
      <c r="F651" s="64" t="s">
        <v>292</v>
      </c>
      <c r="G651" s="66">
        <v>2</v>
      </c>
      <c r="H651" s="66">
        <v>2430</v>
      </c>
      <c r="I651" s="66">
        <f>+G651*H651</f>
        <v>4860</v>
      </c>
      <c r="J651" s="113">
        <v>2430</v>
      </c>
    </row>
    <row r="652" spans="1:10">
      <c r="J652" s="113"/>
    </row>
    <row r="653" spans="1:10" ht="30" customHeight="1">
      <c r="A653" s="320" t="s">
        <v>1836</v>
      </c>
      <c r="B653" s="320"/>
      <c r="C653" s="320"/>
      <c r="D653" s="320"/>
      <c r="E653" s="320"/>
      <c r="F653" s="320"/>
      <c r="J653" s="113"/>
    </row>
    <row r="654" spans="1:10">
      <c r="J654" s="113"/>
    </row>
    <row r="655" spans="1:10">
      <c r="F655" s="64" t="s">
        <v>292</v>
      </c>
      <c r="G655" s="66">
        <v>7</v>
      </c>
      <c r="H655" s="66">
        <v>2220</v>
      </c>
      <c r="I655" s="66">
        <f>+G655*H655</f>
        <v>15540</v>
      </c>
      <c r="J655" s="113">
        <v>2220</v>
      </c>
    </row>
    <row r="656" spans="1:10">
      <c r="J656" s="113"/>
    </row>
    <row r="657" spans="1:10" ht="33.75" customHeight="1">
      <c r="A657" s="320" t="s">
        <v>1837</v>
      </c>
      <c r="B657" s="320"/>
      <c r="C657" s="320"/>
      <c r="D657" s="320"/>
      <c r="E657" s="320"/>
      <c r="F657" s="320"/>
      <c r="J657" s="113"/>
    </row>
    <row r="658" spans="1:10">
      <c r="F658" s="64" t="s">
        <v>292</v>
      </c>
      <c r="G658" s="66">
        <v>3</v>
      </c>
      <c r="H658" s="66">
        <v>1230</v>
      </c>
      <c r="I658" s="66">
        <f>+G658*H658</f>
        <v>3690</v>
      </c>
      <c r="J658" s="113">
        <v>1230</v>
      </c>
    </row>
    <row r="659" spans="1:10">
      <c r="J659" s="113"/>
    </row>
    <row r="660" spans="1:10" ht="48" customHeight="1">
      <c r="A660" s="320" t="s">
        <v>1838</v>
      </c>
      <c r="B660" s="320"/>
      <c r="C660" s="320"/>
      <c r="D660" s="320"/>
      <c r="E660" s="320"/>
      <c r="F660" s="320"/>
      <c r="J660" s="113"/>
    </row>
    <row r="661" spans="1:10">
      <c r="J661" s="113"/>
    </row>
    <row r="662" spans="1:10">
      <c r="F662" s="64" t="s">
        <v>292</v>
      </c>
      <c r="G662" s="66">
        <v>42</v>
      </c>
      <c r="H662" s="66">
        <v>640</v>
      </c>
      <c r="I662" s="66">
        <f>+G662*H662</f>
        <v>26880</v>
      </c>
      <c r="J662" s="113">
        <v>640</v>
      </c>
    </row>
    <row r="663" spans="1:10">
      <c r="J663" s="113"/>
    </row>
    <row r="664" spans="1:10" ht="43.5" customHeight="1">
      <c r="A664" s="320" t="s">
        <v>1585</v>
      </c>
      <c r="B664" s="320"/>
      <c r="C664" s="320"/>
      <c r="D664" s="320"/>
      <c r="E664" s="320"/>
      <c r="F664" s="320"/>
      <c r="J664" s="113"/>
    </row>
    <row r="665" spans="1:10">
      <c r="J665" s="113"/>
    </row>
    <row r="666" spans="1:10">
      <c r="F666" s="64" t="s">
        <v>292</v>
      </c>
      <c r="G666" s="66">
        <v>3</v>
      </c>
      <c r="H666" s="66">
        <v>790</v>
      </c>
      <c r="I666" s="66">
        <f>+G666*H666</f>
        <v>2370</v>
      </c>
      <c r="J666" s="113">
        <v>790</v>
      </c>
    </row>
    <row r="667" spans="1:10">
      <c r="J667" s="113"/>
    </row>
    <row r="668" spans="1:10" ht="43.5" customHeight="1">
      <c r="A668" s="320" t="s">
        <v>1586</v>
      </c>
      <c r="B668" s="320"/>
      <c r="C668" s="320"/>
      <c r="D668" s="320"/>
      <c r="E668" s="320"/>
      <c r="F668" s="320"/>
      <c r="J668" s="113"/>
    </row>
    <row r="669" spans="1:10">
      <c r="J669" s="113"/>
    </row>
    <row r="670" spans="1:10">
      <c r="F670" s="64" t="s">
        <v>292</v>
      </c>
      <c r="G670" s="66">
        <v>20</v>
      </c>
      <c r="H670" s="66">
        <v>330</v>
      </c>
      <c r="I670" s="66">
        <f>+G670*H670</f>
        <v>6600</v>
      </c>
      <c r="J670" s="113">
        <v>330</v>
      </c>
    </row>
    <row r="671" spans="1:10">
      <c r="J671" s="113"/>
    </row>
    <row r="672" spans="1:10" ht="44.25" customHeight="1">
      <c r="A672" s="320" t="s">
        <v>1610</v>
      </c>
      <c r="B672" s="320"/>
      <c r="C672" s="320"/>
      <c r="D672" s="320"/>
      <c r="E672" s="320"/>
      <c r="F672" s="320"/>
      <c r="J672" s="113"/>
    </row>
    <row r="673" spans="1:10">
      <c r="J673" s="113"/>
    </row>
    <row r="674" spans="1:10">
      <c r="F674" s="64" t="s">
        <v>292</v>
      </c>
      <c r="G674" s="66">
        <v>2</v>
      </c>
      <c r="H674" s="66">
        <v>465</v>
      </c>
      <c r="I674" s="66">
        <f>+G674*H674</f>
        <v>930</v>
      </c>
      <c r="J674" s="113">
        <v>465</v>
      </c>
    </row>
    <row r="675" spans="1:10">
      <c r="J675" s="113"/>
    </row>
    <row r="676" spans="1:10" ht="45.75" customHeight="1">
      <c r="A676" s="320" t="s">
        <v>532</v>
      </c>
      <c r="B676" s="320"/>
      <c r="C676" s="320"/>
      <c r="D676" s="320"/>
      <c r="E676" s="320"/>
      <c r="F676" s="320"/>
      <c r="J676" s="113"/>
    </row>
    <row r="677" spans="1:10">
      <c r="F677" s="64" t="s">
        <v>292</v>
      </c>
      <c r="G677" s="66">
        <v>1</v>
      </c>
      <c r="H677" s="66">
        <v>1250</v>
      </c>
      <c r="I677" s="66">
        <f>+G677*H677</f>
        <v>1250</v>
      </c>
      <c r="J677" s="113">
        <v>1250</v>
      </c>
    </row>
    <row r="678" spans="1:10">
      <c r="G678" s="66" t="s">
        <v>1609</v>
      </c>
      <c r="J678" s="113"/>
    </row>
    <row r="679" spans="1:10" ht="35.25" customHeight="1">
      <c r="A679" s="320" t="s">
        <v>533</v>
      </c>
      <c r="B679" s="320"/>
      <c r="C679" s="320"/>
      <c r="D679" s="320"/>
      <c r="E679" s="320"/>
      <c r="F679" s="320"/>
      <c r="J679" s="113"/>
    </row>
    <row r="680" spans="1:10">
      <c r="J680" s="113"/>
    </row>
    <row r="681" spans="1:10">
      <c r="F681" s="64" t="s">
        <v>292</v>
      </c>
      <c r="G681" s="66">
        <v>2</v>
      </c>
      <c r="H681" s="66">
        <v>930</v>
      </c>
      <c r="I681" s="66">
        <f>+G681*H681</f>
        <v>1860</v>
      </c>
      <c r="J681" s="113">
        <v>930</v>
      </c>
    </row>
    <row r="682" spans="1:10">
      <c r="J682" s="113"/>
    </row>
    <row r="683" spans="1:10" ht="48.75" customHeight="1">
      <c r="A683" s="320" t="s">
        <v>534</v>
      </c>
      <c r="B683" s="320"/>
      <c r="C683" s="320"/>
      <c r="D683" s="320"/>
      <c r="E683" s="320"/>
      <c r="F683" s="320"/>
      <c r="J683" s="113"/>
    </row>
    <row r="684" spans="1:10">
      <c r="F684" s="64" t="s">
        <v>292</v>
      </c>
      <c r="G684" s="66">
        <v>1</v>
      </c>
      <c r="H684" s="66">
        <v>590</v>
      </c>
      <c r="I684" s="66">
        <f>+G684*H684</f>
        <v>590</v>
      </c>
      <c r="J684" s="113">
        <v>590</v>
      </c>
    </row>
    <row r="685" spans="1:10">
      <c r="J685" s="113"/>
    </row>
    <row r="686" spans="1:10" ht="45.75" customHeight="1">
      <c r="A686" s="320" t="s">
        <v>1404</v>
      </c>
      <c r="B686" s="320"/>
      <c r="C686" s="320"/>
      <c r="D686" s="320"/>
      <c r="E686" s="320"/>
      <c r="F686" s="320"/>
      <c r="J686" s="113"/>
    </row>
    <row r="687" spans="1:10">
      <c r="F687" s="64" t="s">
        <v>292</v>
      </c>
      <c r="G687" s="66">
        <v>45</v>
      </c>
      <c r="H687" s="66">
        <v>443</v>
      </c>
      <c r="I687" s="66">
        <f>+G687*H687</f>
        <v>19935</v>
      </c>
      <c r="J687" s="113">
        <v>443</v>
      </c>
    </row>
    <row r="688" spans="1:10">
      <c r="J688" s="113"/>
    </row>
    <row r="689" spans="1:10" ht="48" customHeight="1">
      <c r="A689" s="320" t="s">
        <v>1405</v>
      </c>
      <c r="B689" s="320"/>
      <c r="C689" s="320"/>
      <c r="D689" s="320"/>
      <c r="E689" s="320"/>
      <c r="F689" s="320"/>
      <c r="J689" s="113"/>
    </row>
    <row r="690" spans="1:10">
      <c r="F690" s="64" t="s">
        <v>292</v>
      </c>
      <c r="G690" s="66">
        <v>4</v>
      </c>
      <c r="H690" s="66">
        <v>410</v>
      </c>
      <c r="I690" s="66">
        <f>+G690*H690</f>
        <v>1640</v>
      </c>
      <c r="J690" s="113">
        <v>410</v>
      </c>
    </row>
    <row r="691" spans="1:10">
      <c r="J691" s="113"/>
    </row>
    <row r="692" spans="1:10" ht="36" customHeight="1">
      <c r="A692" s="320" t="s">
        <v>1406</v>
      </c>
      <c r="B692" s="320"/>
      <c r="C692" s="320"/>
      <c r="D692" s="320"/>
      <c r="E692" s="320"/>
      <c r="F692" s="320"/>
      <c r="J692" s="113"/>
    </row>
    <row r="693" spans="1:10">
      <c r="A693" s="64" t="s">
        <v>1609</v>
      </c>
      <c r="J693" s="113"/>
    </row>
    <row r="694" spans="1:10">
      <c r="F694" s="64" t="s">
        <v>292</v>
      </c>
      <c r="G694" s="66">
        <v>21</v>
      </c>
      <c r="H694" s="66">
        <v>430</v>
      </c>
      <c r="I694" s="66">
        <f>+G694*H694</f>
        <v>9030</v>
      </c>
      <c r="J694" s="113">
        <v>430</v>
      </c>
    </row>
    <row r="695" spans="1:10">
      <c r="J695" s="113"/>
    </row>
    <row r="696" spans="1:10" ht="33" customHeight="1">
      <c r="A696" s="320" t="s">
        <v>1407</v>
      </c>
      <c r="B696" s="320"/>
      <c r="C696" s="320"/>
      <c r="D696" s="320"/>
      <c r="E696" s="320"/>
      <c r="F696" s="320"/>
      <c r="J696" s="113"/>
    </row>
    <row r="697" spans="1:10">
      <c r="J697" s="113"/>
    </row>
    <row r="698" spans="1:10">
      <c r="F698" s="64" t="s">
        <v>292</v>
      </c>
      <c r="G698" s="66">
        <v>8</v>
      </c>
      <c r="H698" s="66">
        <v>520</v>
      </c>
      <c r="I698" s="66">
        <f>+G698*H698</f>
        <v>4160</v>
      </c>
      <c r="J698" s="113">
        <v>520</v>
      </c>
    </row>
    <row r="699" spans="1:10">
      <c r="J699" s="113"/>
    </row>
    <row r="700" spans="1:10" ht="35.25" customHeight="1">
      <c r="A700" s="320" t="s">
        <v>1408</v>
      </c>
      <c r="B700" s="320"/>
      <c r="C700" s="320"/>
      <c r="D700" s="320"/>
      <c r="E700" s="320"/>
      <c r="F700" s="320"/>
      <c r="J700" s="113"/>
    </row>
    <row r="701" spans="1:10">
      <c r="J701" s="113"/>
    </row>
    <row r="702" spans="1:10">
      <c r="F702" s="64" t="s">
        <v>292</v>
      </c>
      <c r="G702" s="66">
        <v>14</v>
      </c>
      <c r="H702" s="66">
        <v>410</v>
      </c>
      <c r="I702" s="66">
        <f>+G702*H702</f>
        <v>5740</v>
      </c>
      <c r="J702" s="113">
        <v>410</v>
      </c>
    </row>
    <row r="703" spans="1:10">
      <c r="J703" s="113"/>
    </row>
    <row r="704" spans="1:10" ht="32.25" customHeight="1">
      <c r="A704" s="320" t="s">
        <v>1409</v>
      </c>
      <c r="B704" s="320"/>
      <c r="C704" s="320"/>
      <c r="D704" s="320"/>
      <c r="E704" s="320"/>
      <c r="F704" s="320"/>
      <c r="J704" s="113"/>
    </row>
    <row r="705" spans="1:10">
      <c r="F705" s="64" t="s">
        <v>292</v>
      </c>
      <c r="G705" s="66">
        <v>2</v>
      </c>
      <c r="H705" s="66">
        <v>1240</v>
      </c>
      <c r="I705" s="66">
        <f>+G705*H705</f>
        <v>2480</v>
      </c>
      <c r="J705" s="113">
        <v>1240</v>
      </c>
    </row>
    <row r="706" spans="1:10">
      <c r="J706" s="113"/>
    </row>
    <row r="707" spans="1:10" ht="30.75" customHeight="1">
      <c r="A707" s="320" t="s">
        <v>392</v>
      </c>
      <c r="B707" s="320"/>
      <c r="C707" s="320"/>
      <c r="D707" s="320"/>
      <c r="E707" s="320"/>
      <c r="F707" s="320"/>
      <c r="J707" s="113"/>
    </row>
    <row r="708" spans="1:10">
      <c r="J708" s="113"/>
    </row>
    <row r="709" spans="1:10">
      <c r="F709" s="64" t="s">
        <v>292</v>
      </c>
      <c r="G709" s="66">
        <v>7</v>
      </c>
      <c r="H709" s="66">
        <v>1230</v>
      </c>
      <c r="I709" s="66">
        <f>+G709*H709</f>
        <v>8610</v>
      </c>
      <c r="J709" s="113">
        <v>1230</v>
      </c>
    </row>
    <row r="710" spans="1:10">
      <c r="J710" s="113"/>
    </row>
    <row r="711" spans="1:10" ht="32.25" customHeight="1">
      <c r="A711" s="320" t="s">
        <v>393</v>
      </c>
      <c r="B711" s="320"/>
      <c r="C711" s="320"/>
      <c r="D711" s="320"/>
      <c r="E711" s="320"/>
      <c r="F711" s="320"/>
      <c r="J711" s="113"/>
    </row>
    <row r="712" spans="1:10">
      <c r="J712" s="113"/>
    </row>
    <row r="713" spans="1:10">
      <c r="F713" s="64" t="s">
        <v>292</v>
      </c>
      <c r="G713" s="66">
        <v>2</v>
      </c>
      <c r="H713" s="66">
        <v>780</v>
      </c>
      <c r="I713" s="66">
        <f>+G713*H713</f>
        <v>1560</v>
      </c>
      <c r="J713" s="113">
        <v>780</v>
      </c>
    </row>
    <row r="714" spans="1:10">
      <c r="J714" s="113"/>
    </row>
    <row r="715" spans="1:10" ht="36" customHeight="1">
      <c r="A715" s="320" t="s">
        <v>394</v>
      </c>
      <c r="B715" s="320"/>
      <c r="C715" s="320"/>
      <c r="D715" s="320"/>
      <c r="E715" s="320"/>
      <c r="F715" s="320"/>
      <c r="J715" s="113"/>
    </row>
    <row r="716" spans="1:10">
      <c r="J716" s="113"/>
    </row>
    <row r="717" spans="1:10">
      <c r="F717" s="64" t="s">
        <v>292</v>
      </c>
      <c r="G717" s="66">
        <v>6</v>
      </c>
      <c r="H717" s="66">
        <v>330</v>
      </c>
      <c r="I717" s="66">
        <f>+G717*H717</f>
        <v>1980</v>
      </c>
      <c r="J717" s="113">
        <v>330</v>
      </c>
    </row>
    <row r="718" spans="1:10">
      <c r="J718" s="113"/>
    </row>
    <row r="719" spans="1:10" ht="38.25" customHeight="1">
      <c r="A719" s="320" t="s">
        <v>1923</v>
      </c>
      <c r="B719" s="320"/>
      <c r="C719" s="320"/>
      <c r="D719" s="320"/>
      <c r="E719" s="320"/>
      <c r="F719" s="320"/>
      <c r="J719" s="113"/>
    </row>
    <row r="720" spans="1:10">
      <c r="J720" s="113"/>
    </row>
    <row r="721" spans="1:10">
      <c r="F721" s="64" t="s">
        <v>292</v>
      </c>
      <c r="G721" s="66">
        <v>4</v>
      </c>
      <c r="H721" s="66">
        <v>250</v>
      </c>
      <c r="I721" s="66">
        <f>+G721*H721</f>
        <v>1000</v>
      </c>
      <c r="J721" s="113">
        <v>250</v>
      </c>
    </row>
    <row r="722" spans="1:10">
      <c r="J722" s="113"/>
    </row>
    <row r="723" spans="1:10" ht="30.75" customHeight="1">
      <c r="A723" s="320" t="s">
        <v>1935</v>
      </c>
      <c r="B723" s="320"/>
      <c r="C723" s="320"/>
      <c r="D723" s="320"/>
      <c r="E723" s="320"/>
      <c r="F723" s="320"/>
      <c r="J723" s="113"/>
    </row>
    <row r="724" spans="1:10">
      <c r="J724" s="113"/>
    </row>
    <row r="725" spans="1:10">
      <c r="F725" s="64" t="s">
        <v>292</v>
      </c>
      <c r="G725" s="66">
        <v>2</v>
      </c>
      <c r="H725" s="66">
        <v>285</v>
      </c>
      <c r="I725" s="66">
        <f>+G725*H725</f>
        <v>570</v>
      </c>
      <c r="J725" s="113">
        <v>285</v>
      </c>
    </row>
    <row r="726" spans="1:10" ht="15" thickBot="1">
      <c r="J726" s="113"/>
    </row>
    <row r="727" spans="1:10" ht="15">
      <c r="C727" s="77" t="s">
        <v>545</v>
      </c>
      <c r="D727" s="77"/>
      <c r="E727" s="77"/>
      <c r="F727" s="77"/>
      <c r="G727" s="78"/>
      <c r="H727" s="78"/>
      <c r="I727" s="78">
        <f>SUM(I629:I726)</f>
        <v>159683</v>
      </c>
      <c r="J727" s="114"/>
    </row>
    <row r="728" spans="1:10">
      <c r="J728" s="113"/>
    </row>
    <row r="729" spans="1:10">
      <c r="J729" s="113"/>
    </row>
    <row r="730" spans="1:10" ht="15">
      <c r="A730" s="65" t="s">
        <v>20</v>
      </c>
      <c r="J730" s="113"/>
    </row>
    <row r="731" spans="1:10">
      <c r="J731" s="113"/>
    </row>
    <row r="732" spans="1:10" ht="74.25" customHeight="1">
      <c r="A732" s="320" t="s">
        <v>1676</v>
      </c>
      <c r="B732" s="320"/>
      <c r="C732" s="320"/>
      <c r="D732" s="320"/>
      <c r="E732" s="320"/>
      <c r="F732" s="320"/>
      <c r="J732" s="113"/>
    </row>
    <row r="733" spans="1:10">
      <c r="A733" s="64" t="s">
        <v>1677</v>
      </c>
      <c r="J733" s="113"/>
    </row>
    <row r="734" spans="1:10" ht="72" customHeight="1">
      <c r="A734" s="320" t="s">
        <v>1109</v>
      </c>
      <c r="B734" s="320"/>
      <c r="C734" s="320"/>
      <c r="D734" s="320"/>
      <c r="E734" s="320"/>
      <c r="F734" s="320"/>
      <c r="J734" s="113"/>
    </row>
    <row r="735" spans="1:10" ht="44.25" customHeight="1">
      <c r="A735" s="320" t="s">
        <v>985</v>
      </c>
      <c r="B735" s="320"/>
      <c r="C735" s="320"/>
      <c r="D735" s="320"/>
      <c r="E735" s="320"/>
      <c r="F735" s="320"/>
      <c r="J735" s="113"/>
    </row>
    <row r="736" spans="1:10" ht="75" customHeight="1">
      <c r="A736" s="320" t="s">
        <v>986</v>
      </c>
      <c r="B736" s="320"/>
      <c r="C736" s="320"/>
      <c r="D736" s="320"/>
      <c r="E736" s="320"/>
      <c r="F736" s="320"/>
      <c r="J736" s="113"/>
    </row>
    <row r="737" spans="1:10">
      <c r="J737" s="113"/>
    </row>
    <row r="738" spans="1:10">
      <c r="F738" s="64" t="s">
        <v>292</v>
      </c>
      <c r="G738" s="66">
        <v>1</v>
      </c>
      <c r="H738" s="66">
        <v>104250</v>
      </c>
      <c r="I738" s="66">
        <f>+G738*H738</f>
        <v>104250</v>
      </c>
      <c r="J738" s="113">
        <v>104250</v>
      </c>
    </row>
    <row r="739" spans="1:10">
      <c r="J739" s="113"/>
    </row>
    <row r="740" spans="1:10" ht="62.25" customHeight="1">
      <c r="A740" s="320" t="s">
        <v>447</v>
      </c>
      <c r="B740" s="320"/>
      <c r="C740" s="320"/>
      <c r="D740" s="320"/>
      <c r="E740" s="320"/>
      <c r="F740" s="320"/>
      <c r="J740" s="113"/>
    </row>
    <row r="741" spans="1:10">
      <c r="J741" s="113"/>
    </row>
    <row r="742" spans="1:10">
      <c r="F742" s="64" t="s">
        <v>50</v>
      </c>
      <c r="G742" s="66">
        <v>1</v>
      </c>
      <c r="H742" s="66">
        <v>1000</v>
      </c>
      <c r="I742" s="66">
        <f>+G742*H742</f>
        <v>1000</v>
      </c>
      <c r="J742" s="113">
        <v>1000</v>
      </c>
    </row>
    <row r="743" spans="1:10">
      <c r="J743" s="113"/>
    </row>
    <row r="744" spans="1:10" ht="46.5" customHeight="1">
      <c r="A744" s="320" t="s">
        <v>448</v>
      </c>
      <c r="B744" s="320"/>
      <c r="C744" s="320"/>
      <c r="D744" s="320"/>
      <c r="E744" s="320"/>
      <c r="F744" s="320"/>
      <c r="J744" s="113"/>
    </row>
    <row r="745" spans="1:10">
      <c r="F745" s="64" t="s">
        <v>292</v>
      </c>
      <c r="G745" s="66">
        <v>1</v>
      </c>
      <c r="H745" s="66">
        <v>700</v>
      </c>
      <c r="I745" s="66">
        <f>+G745*H745</f>
        <v>700</v>
      </c>
      <c r="J745" s="113">
        <v>700</v>
      </c>
    </row>
    <row r="746" spans="1:10">
      <c r="J746" s="113"/>
    </row>
    <row r="747" spans="1:10" ht="30.75" customHeight="1">
      <c r="A747" s="320" t="s">
        <v>449</v>
      </c>
      <c r="B747" s="320"/>
      <c r="C747" s="320"/>
      <c r="D747" s="320"/>
      <c r="E747" s="320"/>
      <c r="F747" s="320"/>
      <c r="J747" s="113"/>
    </row>
    <row r="748" spans="1:10">
      <c r="A748" s="64" t="s">
        <v>1609</v>
      </c>
      <c r="J748" s="113"/>
    </row>
    <row r="749" spans="1:10">
      <c r="F749" s="64" t="s">
        <v>292</v>
      </c>
      <c r="G749" s="66">
        <v>1</v>
      </c>
      <c r="H749" s="66">
        <v>250</v>
      </c>
      <c r="I749" s="66">
        <f>+G749*H749</f>
        <v>250</v>
      </c>
      <c r="J749" s="113">
        <v>250</v>
      </c>
    </row>
    <row r="750" spans="1:10">
      <c r="J750" s="113"/>
    </row>
    <row r="751" spans="1:10">
      <c r="A751" s="64" t="s">
        <v>450</v>
      </c>
      <c r="J751" s="113"/>
    </row>
    <row r="752" spans="1:10">
      <c r="A752" s="64" t="s">
        <v>451</v>
      </c>
      <c r="J752" s="113"/>
    </row>
    <row r="753" spans="1:10">
      <c r="F753" s="64" t="s">
        <v>292</v>
      </c>
      <c r="G753" s="66">
        <v>1</v>
      </c>
      <c r="H753" s="66">
        <v>3600</v>
      </c>
      <c r="I753" s="66">
        <f>+G753*H753</f>
        <v>3600</v>
      </c>
      <c r="J753" s="113">
        <v>3600</v>
      </c>
    </row>
    <row r="754" spans="1:10">
      <c r="J754" s="113"/>
    </row>
    <row r="755" spans="1:10" ht="61.5" customHeight="1">
      <c r="A755" s="320" t="s">
        <v>452</v>
      </c>
      <c r="B755" s="320"/>
      <c r="C755" s="320"/>
      <c r="D755" s="320"/>
      <c r="E755" s="320"/>
      <c r="F755" s="320"/>
      <c r="J755" s="113"/>
    </row>
    <row r="756" spans="1:10">
      <c r="F756" s="64" t="s">
        <v>292</v>
      </c>
      <c r="G756" s="66">
        <v>2</v>
      </c>
      <c r="H756" s="66">
        <v>1350</v>
      </c>
      <c r="I756" s="66">
        <f>+G756*H756</f>
        <v>2700</v>
      </c>
      <c r="J756" s="113">
        <v>1350</v>
      </c>
    </row>
    <row r="757" spans="1:10">
      <c r="J757" s="113"/>
    </row>
    <row r="758" spans="1:10" ht="59.25" customHeight="1">
      <c r="A758" s="320" t="s">
        <v>921</v>
      </c>
      <c r="B758" s="320"/>
      <c r="C758" s="320"/>
      <c r="D758" s="320"/>
      <c r="E758" s="320"/>
      <c r="F758" s="320"/>
      <c r="J758" s="113"/>
    </row>
    <row r="759" spans="1:10">
      <c r="J759" s="113"/>
    </row>
    <row r="760" spans="1:10">
      <c r="F760" s="64" t="s">
        <v>292</v>
      </c>
      <c r="G760" s="66">
        <v>1</v>
      </c>
      <c r="H760" s="66">
        <v>2800</v>
      </c>
      <c r="I760" s="66">
        <f>+G760*H760</f>
        <v>2800</v>
      </c>
      <c r="J760" s="113">
        <v>2800</v>
      </c>
    </row>
    <row r="761" spans="1:10">
      <c r="J761" s="113"/>
    </row>
    <row r="762" spans="1:10" ht="31.5" customHeight="1">
      <c r="A762" s="320" t="s">
        <v>922</v>
      </c>
      <c r="B762" s="320"/>
      <c r="C762" s="320"/>
      <c r="D762" s="320"/>
      <c r="E762" s="320"/>
      <c r="F762" s="320"/>
      <c r="J762" s="113"/>
    </row>
    <row r="763" spans="1:10">
      <c r="F763" s="64" t="s">
        <v>292</v>
      </c>
      <c r="G763" s="66">
        <v>1</v>
      </c>
      <c r="H763" s="66">
        <v>2600</v>
      </c>
      <c r="I763" s="66">
        <f>+G763*H763</f>
        <v>2600</v>
      </c>
      <c r="J763" s="113">
        <v>2600</v>
      </c>
    </row>
    <row r="764" spans="1:10">
      <c r="J764" s="113"/>
    </row>
    <row r="765" spans="1:10" ht="130.5" customHeight="1">
      <c r="A765" s="320" t="s">
        <v>1521</v>
      </c>
      <c r="B765" s="320"/>
      <c r="C765" s="320"/>
      <c r="D765" s="320"/>
      <c r="E765" s="320"/>
      <c r="F765" s="320"/>
      <c r="J765" s="113"/>
    </row>
    <row r="766" spans="1:10">
      <c r="J766" s="113"/>
    </row>
    <row r="767" spans="1:10">
      <c r="F767" s="64" t="s">
        <v>1077</v>
      </c>
      <c r="G767" s="66">
        <v>18</v>
      </c>
      <c r="H767" s="66">
        <v>70</v>
      </c>
      <c r="I767" s="66">
        <f>+G767*H767</f>
        <v>1260</v>
      </c>
      <c r="J767" s="113">
        <v>70</v>
      </c>
    </row>
    <row r="768" spans="1:10">
      <c r="J768" s="113"/>
    </row>
    <row r="769" spans="1:10">
      <c r="A769" s="64" t="s">
        <v>1522</v>
      </c>
      <c r="J769" s="113"/>
    </row>
    <row r="770" spans="1:10" ht="47.25" customHeight="1">
      <c r="A770" s="320" t="s">
        <v>722</v>
      </c>
      <c r="B770" s="320"/>
      <c r="C770" s="320"/>
      <c r="D770" s="320"/>
      <c r="E770" s="320"/>
      <c r="F770" s="320"/>
      <c r="J770" s="113"/>
    </row>
    <row r="771" spans="1:10">
      <c r="J771" s="113"/>
    </row>
    <row r="772" spans="1:10">
      <c r="F772" s="64" t="s">
        <v>292</v>
      </c>
      <c r="G772" s="66">
        <v>2</v>
      </c>
      <c r="H772" s="66">
        <v>65</v>
      </c>
      <c r="I772" s="66">
        <f>+G772*H772</f>
        <v>130</v>
      </c>
      <c r="J772" s="113">
        <v>65</v>
      </c>
    </row>
    <row r="773" spans="1:10" ht="15" thickBot="1">
      <c r="J773" s="113"/>
    </row>
    <row r="774" spans="1:10" ht="15">
      <c r="C774" s="77" t="s">
        <v>545</v>
      </c>
      <c r="D774" s="77"/>
      <c r="E774" s="77"/>
      <c r="F774" s="77"/>
      <c r="G774" s="78"/>
      <c r="H774" s="78"/>
      <c r="I774" s="78">
        <f>SUM(I735:I773)</f>
        <v>119290</v>
      </c>
      <c r="J774" s="114"/>
    </row>
    <row r="775" spans="1:10">
      <c r="J775" s="113"/>
    </row>
    <row r="776" spans="1:10">
      <c r="J776" s="113"/>
    </row>
    <row r="777" spans="1:10">
      <c r="J777" s="113"/>
    </row>
    <row r="778" spans="1:10" ht="15">
      <c r="A778" s="65" t="s">
        <v>25</v>
      </c>
      <c r="J778" s="113"/>
    </row>
    <row r="779" spans="1:10">
      <c r="J779" s="113"/>
    </row>
    <row r="780" spans="1:10">
      <c r="J780" s="113"/>
    </row>
    <row r="781" spans="1:10" ht="51" customHeight="1">
      <c r="A781" s="320" t="s">
        <v>723</v>
      </c>
      <c r="B781" s="320"/>
      <c r="C781" s="320"/>
      <c r="D781" s="320"/>
      <c r="E781" s="320"/>
      <c r="F781" s="320"/>
      <c r="J781" s="113"/>
    </row>
    <row r="782" spans="1:10">
      <c r="J782" s="113"/>
    </row>
    <row r="783" spans="1:10">
      <c r="F783" s="64" t="s">
        <v>292</v>
      </c>
      <c r="G783" s="66">
        <v>6</v>
      </c>
      <c r="H783" s="66">
        <v>2950</v>
      </c>
      <c r="I783" s="66">
        <f>+G783*H783</f>
        <v>17700</v>
      </c>
      <c r="J783" s="113">
        <v>2950</v>
      </c>
    </row>
    <row r="784" spans="1:10">
      <c r="J784" s="113"/>
    </row>
    <row r="785" spans="1:10" ht="59.25" customHeight="1">
      <c r="A785" s="320" t="s">
        <v>935</v>
      </c>
      <c r="B785" s="320"/>
      <c r="C785" s="320"/>
      <c r="D785" s="320"/>
      <c r="E785" s="320"/>
      <c r="F785" s="320"/>
      <c r="J785" s="113"/>
    </row>
    <row r="786" spans="1:10">
      <c r="J786" s="113"/>
    </row>
    <row r="787" spans="1:10">
      <c r="F787" s="64" t="s">
        <v>292</v>
      </c>
      <c r="G787" s="66">
        <v>6</v>
      </c>
      <c r="H787" s="66">
        <v>930</v>
      </c>
      <c r="I787" s="66">
        <f>+G787*H787</f>
        <v>5580</v>
      </c>
      <c r="J787" s="113">
        <v>930</v>
      </c>
    </row>
    <row r="788" spans="1:10">
      <c r="J788" s="113"/>
    </row>
    <row r="789" spans="1:10" ht="44.25" customHeight="1">
      <c r="A789" s="320" t="s">
        <v>936</v>
      </c>
      <c r="B789" s="320"/>
      <c r="C789" s="320"/>
      <c r="D789" s="320"/>
      <c r="E789" s="320"/>
      <c r="F789" s="320"/>
      <c r="J789" s="113"/>
    </row>
    <row r="790" spans="1:10">
      <c r="J790" s="113"/>
    </row>
    <row r="791" spans="1:10">
      <c r="F791" s="64" t="s">
        <v>292</v>
      </c>
      <c r="G791" s="66">
        <v>6</v>
      </c>
      <c r="H791" s="66">
        <v>930</v>
      </c>
      <c r="I791" s="66">
        <f>+G791*H791</f>
        <v>5580</v>
      </c>
      <c r="J791" s="113">
        <v>930</v>
      </c>
    </row>
    <row r="792" spans="1:10">
      <c r="J792" s="113"/>
    </row>
    <row r="793" spans="1:10" ht="72" customHeight="1">
      <c r="A793" s="320" t="s">
        <v>1176</v>
      </c>
      <c r="B793" s="320"/>
      <c r="C793" s="320"/>
      <c r="D793" s="320"/>
      <c r="E793" s="320"/>
      <c r="F793" s="320"/>
      <c r="J793" s="113"/>
    </row>
    <row r="794" spans="1:10">
      <c r="J794" s="113"/>
    </row>
    <row r="795" spans="1:10">
      <c r="F795" s="64" t="s">
        <v>292</v>
      </c>
      <c r="G795" s="66">
        <v>1</v>
      </c>
      <c r="H795" s="66">
        <v>930</v>
      </c>
      <c r="I795" s="66">
        <f>+G795*H795</f>
        <v>930</v>
      </c>
      <c r="J795" s="113">
        <v>930</v>
      </c>
    </row>
    <row r="796" spans="1:10">
      <c r="J796" s="113"/>
    </row>
    <row r="797" spans="1:10">
      <c r="J797" s="113"/>
    </row>
    <row r="798" spans="1:10" ht="29.25" customHeight="1">
      <c r="A798" s="320" t="s">
        <v>104</v>
      </c>
      <c r="B798" s="320"/>
      <c r="C798" s="320"/>
      <c r="D798" s="320"/>
      <c r="E798" s="320"/>
      <c r="F798" s="320"/>
      <c r="J798" s="113"/>
    </row>
    <row r="799" spans="1:10">
      <c r="J799" s="113"/>
    </row>
    <row r="800" spans="1:10">
      <c r="F800" s="64" t="s">
        <v>292</v>
      </c>
      <c r="G800" s="66">
        <v>6</v>
      </c>
      <c r="H800" s="66">
        <v>280</v>
      </c>
      <c r="I800" s="66">
        <f>+G800*H800</f>
        <v>1680</v>
      </c>
      <c r="J800" s="113">
        <v>280</v>
      </c>
    </row>
    <row r="801" spans="1:10">
      <c r="J801" s="113"/>
    </row>
    <row r="802" spans="1:10" ht="33.75" customHeight="1">
      <c r="A802" s="320" t="s">
        <v>105</v>
      </c>
      <c r="B802" s="320"/>
      <c r="C802" s="320"/>
      <c r="D802" s="320"/>
      <c r="E802" s="320"/>
      <c r="F802" s="320"/>
      <c r="J802" s="113"/>
    </row>
    <row r="803" spans="1:10">
      <c r="J803" s="113"/>
    </row>
    <row r="804" spans="1:10">
      <c r="F804" s="64" t="s">
        <v>292</v>
      </c>
      <c r="G804" s="66">
        <v>6</v>
      </c>
      <c r="H804" s="66">
        <v>150</v>
      </c>
      <c r="I804" s="66">
        <f>+G804*H804</f>
        <v>900</v>
      </c>
      <c r="J804" s="113">
        <v>150</v>
      </c>
    </row>
    <row r="805" spans="1:10">
      <c r="J805" s="113"/>
    </row>
    <row r="806" spans="1:10" ht="62.25" customHeight="1">
      <c r="A806" s="320" t="s">
        <v>106</v>
      </c>
      <c r="B806" s="320"/>
      <c r="C806" s="320"/>
      <c r="D806" s="320"/>
      <c r="E806" s="320"/>
      <c r="F806" s="320"/>
      <c r="J806" s="113"/>
    </row>
    <row r="807" spans="1:10">
      <c r="F807" s="64" t="s">
        <v>292</v>
      </c>
      <c r="G807" s="66">
        <v>6</v>
      </c>
      <c r="H807" s="66">
        <v>60</v>
      </c>
      <c r="I807" s="66">
        <f>+G807*H807</f>
        <v>360</v>
      </c>
      <c r="J807" s="113">
        <v>60</v>
      </c>
    </row>
    <row r="808" spans="1:10">
      <c r="J808" s="113"/>
    </row>
    <row r="809" spans="1:10" ht="76.5" customHeight="1">
      <c r="A809" s="320" t="s">
        <v>1370</v>
      </c>
      <c r="B809" s="320"/>
      <c r="C809" s="320"/>
      <c r="D809" s="320"/>
      <c r="E809" s="320"/>
      <c r="F809" s="320"/>
      <c r="J809" s="113"/>
    </row>
    <row r="810" spans="1:10">
      <c r="F810" s="64" t="s">
        <v>292</v>
      </c>
      <c r="G810" s="66">
        <v>1</v>
      </c>
      <c r="H810" s="66">
        <v>550</v>
      </c>
      <c r="I810" s="66">
        <f>+G810*H810</f>
        <v>550</v>
      </c>
      <c r="J810" s="113">
        <v>550</v>
      </c>
    </row>
    <row r="811" spans="1:10">
      <c r="J811" s="113"/>
    </row>
    <row r="812" spans="1:10" ht="61.5" customHeight="1">
      <c r="A812" s="320" t="s">
        <v>251</v>
      </c>
      <c r="B812" s="320"/>
      <c r="C812" s="320"/>
      <c r="D812" s="320"/>
      <c r="E812" s="320"/>
      <c r="F812" s="320"/>
      <c r="J812" s="113"/>
    </row>
    <row r="813" spans="1:10">
      <c r="F813" s="64" t="s">
        <v>292</v>
      </c>
      <c r="G813" s="66">
        <v>1</v>
      </c>
      <c r="H813" s="66">
        <v>300</v>
      </c>
      <c r="I813" s="66">
        <f>+G813*H813</f>
        <v>300</v>
      </c>
      <c r="J813" s="113">
        <v>300</v>
      </c>
    </row>
    <row r="814" spans="1:10">
      <c r="J814" s="113"/>
    </row>
    <row r="815" spans="1:10" ht="75.75" customHeight="1">
      <c r="A815" s="320" t="s">
        <v>1591</v>
      </c>
      <c r="B815" s="320"/>
      <c r="C815" s="320"/>
      <c r="D815" s="320"/>
      <c r="E815" s="320"/>
      <c r="F815" s="320"/>
      <c r="J815" s="113"/>
    </row>
    <row r="816" spans="1:10">
      <c r="F816" s="64" t="s">
        <v>292</v>
      </c>
      <c r="G816" s="66">
        <v>1</v>
      </c>
      <c r="H816" s="66">
        <v>100</v>
      </c>
      <c r="I816" s="66">
        <f>+G816*H816</f>
        <v>100</v>
      </c>
      <c r="J816" s="113">
        <v>100</v>
      </c>
    </row>
    <row r="817" spans="1:10">
      <c r="J817" s="113"/>
    </row>
    <row r="818" spans="1:10" ht="77.25" customHeight="1">
      <c r="A818" s="320" t="s">
        <v>1243</v>
      </c>
      <c r="B818" s="320"/>
      <c r="C818" s="320"/>
      <c r="D818" s="320"/>
      <c r="E818" s="320"/>
      <c r="F818" s="320"/>
      <c r="J818" s="113"/>
    </row>
    <row r="819" spans="1:10">
      <c r="A819" s="64" t="s">
        <v>1244</v>
      </c>
      <c r="F819" s="64" t="s">
        <v>1218</v>
      </c>
      <c r="G819" s="66">
        <v>255</v>
      </c>
      <c r="H819" s="66">
        <v>20</v>
      </c>
      <c r="I819" s="66">
        <f>+G819*H819</f>
        <v>5100</v>
      </c>
      <c r="J819" s="113">
        <v>20</v>
      </c>
    </row>
    <row r="820" spans="1:10">
      <c r="A820" s="64" t="s">
        <v>1245</v>
      </c>
      <c r="F820" s="64" t="s">
        <v>1077</v>
      </c>
      <c r="G820" s="66">
        <v>47</v>
      </c>
      <c r="H820" s="66">
        <v>24</v>
      </c>
      <c r="I820" s="66">
        <f>+G820*H820</f>
        <v>1128</v>
      </c>
      <c r="J820" s="113">
        <v>24</v>
      </c>
    </row>
    <row r="821" spans="1:10">
      <c r="A821" s="64" t="s">
        <v>1246</v>
      </c>
      <c r="F821" s="64" t="s">
        <v>1077</v>
      </c>
      <c r="G821" s="66">
        <v>8</v>
      </c>
      <c r="H821" s="66">
        <v>8</v>
      </c>
      <c r="I821" s="66">
        <f>+G821*H821</f>
        <v>64</v>
      </c>
      <c r="J821" s="113">
        <v>8</v>
      </c>
    </row>
    <row r="822" spans="1:10">
      <c r="J822" s="113"/>
    </row>
    <row r="823" spans="1:10" ht="49.5" customHeight="1">
      <c r="A823" s="320" t="s">
        <v>302</v>
      </c>
      <c r="B823" s="320"/>
      <c r="C823" s="320"/>
      <c r="D823" s="320"/>
      <c r="E823" s="320"/>
      <c r="F823" s="320"/>
      <c r="J823" s="113"/>
    </row>
    <row r="824" spans="1:10">
      <c r="F824" s="64" t="s">
        <v>292</v>
      </c>
      <c r="G824" s="66">
        <v>2</v>
      </c>
      <c r="H824" s="66">
        <v>250</v>
      </c>
      <c r="I824" s="66">
        <f>+G824*H824</f>
        <v>500</v>
      </c>
      <c r="J824" s="113">
        <v>250</v>
      </c>
    </row>
    <row r="825" spans="1:10">
      <c r="J825" s="113"/>
    </row>
    <row r="826" spans="1:10" ht="64.5" customHeight="1">
      <c r="A826" s="320" t="s">
        <v>1811</v>
      </c>
      <c r="B826" s="320"/>
      <c r="C826" s="320"/>
      <c r="D826" s="320"/>
      <c r="E826" s="320"/>
      <c r="F826" s="320"/>
      <c r="J826" s="113"/>
    </row>
    <row r="827" spans="1:10">
      <c r="A827" s="64" t="s">
        <v>1812</v>
      </c>
      <c r="F827" s="64" t="s">
        <v>1077</v>
      </c>
      <c r="G827" s="66">
        <v>119</v>
      </c>
      <c r="H827" s="66">
        <v>8</v>
      </c>
      <c r="I827" s="66">
        <f>+G827*H827</f>
        <v>952</v>
      </c>
      <c r="J827" s="113">
        <v>8</v>
      </c>
    </row>
    <row r="828" spans="1:10">
      <c r="A828" s="64" t="s">
        <v>1813</v>
      </c>
      <c r="F828" s="64" t="s">
        <v>1077</v>
      </c>
      <c r="G828" s="66">
        <v>20</v>
      </c>
      <c r="H828" s="66">
        <v>6</v>
      </c>
      <c r="I828" s="66">
        <f>+G828*H828</f>
        <v>120</v>
      </c>
      <c r="J828" s="113">
        <v>6</v>
      </c>
    </row>
    <row r="829" spans="1:10">
      <c r="J829" s="113"/>
    </row>
    <row r="830" spans="1:10" ht="47.25" customHeight="1">
      <c r="A830" s="320" t="s">
        <v>1814</v>
      </c>
      <c r="B830" s="320"/>
      <c r="C830" s="320"/>
      <c r="D830" s="320"/>
      <c r="E830" s="320"/>
      <c r="F830" s="320"/>
      <c r="J830" s="113"/>
    </row>
    <row r="831" spans="1:10">
      <c r="A831" s="80" t="s">
        <v>1815</v>
      </c>
      <c r="F831" s="64" t="s">
        <v>1077</v>
      </c>
      <c r="G831" s="66">
        <v>63</v>
      </c>
      <c r="H831" s="66">
        <v>11</v>
      </c>
      <c r="I831" s="66">
        <f>+G831*H831</f>
        <v>693</v>
      </c>
      <c r="J831" s="113">
        <v>11</v>
      </c>
    </row>
    <row r="832" spans="1:10">
      <c r="A832" s="64" t="s">
        <v>1245</v>
      </c>
      <c r="F832" s="64" t="s">
        <v>1077</v>
      </c>
      <c r="G832" s="66">
        <v>14</v>
      </c>
      <c r="H832" s="66">
        <v>24</v>
      </c>
      <c r="I832" s="66">
        <f>+G832*H832</f>
        <v>336</v>
      </c>
      <c r="J832" s="113">
        <v>24</v>
      </c>
    </row>
    <row r="833" spans="1:10">
      <c r="A833" s="64" t="s">
        <v>1816</v>
      </c>
      <c r="F833" s="64" t="s">
        <v>1077</v>
      </c>
      <c r="G833" s="66">
        <v>8</v>
      </c>
      <c r="H833" s="66">
        <v>7</v>
      </c>
      <c r="I833" s="66">
        <f>+G833*H833</f>
        <v>56</v>
      </c>
      <c r="J833" s="113">
        <v>7</v>
      </c>
    </row>
    <row r="834" spans="1:10">
      <c r="J834" s="113"/>
    </row>
    <row r="835" spans="1:10" ht="46.5" customHeight="1">
      <c r="A835" s="320" t="s">
        <v>1817</v>
      </c>
      <c r="B835" s="320"/>
      <c r="C835" s="320"/>
      <c r="D835" s="320"/>
      <c r="E835" s="320"/>
      <c r="F835" s="320"/>
      <c r="J835" s="113"/>
    </row>
    <row r="836" spans="1:10">
      <c r="A836" s="64" t="s">
        <v>1818</v>
      </c>
      <c r="F836" s="64" t="s">
        <v>1077</v>
      </c>
      <c r="G836" s="66">
        <v>48</v>
      </c>
      <c r="H836" s="66">
        <v>19</v>
      </c>
      <c r="I836" s="66">
        <f>+G836*H836</f>
        <v>912</v>
      </c>
      <c r="J836" s="113">
        <v>19</v>
      </c>
    </row>
    <row r="837" spans="1:10">
      <c r="A837" s="64" t="s">
        <v>1246</v>
      </c>
      <c r="F837" s="64" t="s">
        <v>1077</v>
      </c>
      <c r="G837" s="66">
        <v>4</v>
      </c>
      <c r="H837" s="66">
        <v>8</v>
      </c>
      <c r="I837" s="66">
        <f>+G837*H837</f>
        <v>32</v>
      </c>
      <c r="J837" s="113">
        <v>8</v>
      </c>
    </row>
    <row r="838" spans="1:10">
      <c r="J838" s="113"/>
    </row>
    <row r="839" spans="1:10" ht="47.25" customHeight="1">
      <c r="A839" s="320" t="s">
        <v>1108</v>
      </c>
      <c r="B839" s="320"/>
      <c r="C839" s="320"/>
      <c r="D839" s="320"/>
      <c r="E839" s="320"/>
      <c r="F839" s="320"/>
      <c r="J839" s="113"/>
    </row>
    <row r="840" spans="1:10">
      <c r="F840" s="64" t="s">
        <v>1077</v>
      </c>
      <c r="G840" s="66">
        <v>300</v>
      </c>
      <c r="H840" s="66">
        <v>3</v>
      </c>
      <c r="I840" s="66">
        <f>+G840*H840</f>
        <v>900</v>
      </c>
      <c r="J840" s="113">
        <v>3</v>
      </c>
    </row>
    <row r="841" spans="1:10">
      <c r="J841" s="113"/>
    </row>
    <row r="842" spans="1:10">
      <c r="A842" s="64" t="s">
        <v>1652</v>
      </c>
      <c r="J842" s="113"/>
    </row>
    <row r="843" spans="1:10">
      <c r="J843" s="113"/>
    </row>
    <row r="844" spans="1:10">
      <c r="A844" s="80" t="s">
        <v>1653</v>
      </c>
      <c r="F844" s="64" t="s">
        <v>292</v>
      </c>
      <c r="G844" s="66">
        <v>1</v>
      </c>
      <c r="H844" s="66">
        <v>450</v>
      </c>
      <c r="I844" s="66">
        <f>+G844*H844</f>
        <v>450</v>
      </c>
      <c r="J844" s="113">
        <v>450</v>
      </c>
    </row>
    <row r="845" spans="1:10">
      <c r="A845" s="64" t="s">
        <v>1841</v>
      </c>
      <c r="F845" s="64" t="s">
        <v>1077</v>
      </c>
      <c r="G845" s="66">
        <v>7</v>
      </c>
      <c r="H845" s="66">
        <v>8</v>
      </c>
      <c r="I845" s="66">
        <f>+G845*H845</f>
        <v>56</v>
      </c>
      <c r="J845" s="113">
        <v>8</v>
      </c>
    </row>
    <row r="846" spans="1:10">
      <c r="A846" s="64" t="s">
        <v>1813</v>
      </c>
      <c r="F846" s="64" t="s">
        <v>1077</v>
      </c>
      <c r="G846" s="66">
        <v>4</v>
      </c>
      <c r="H846" s="66">
        <v>6</v>
      </c>
      <c r="I846" s="66">
        <f>+G846*H846</f>
        <v>24</v>
      </c>
      <c r="J846" s="113">
        <v>6</v>
      </c>
    </row>
    <row r="847" spans="1:10">
      <c r="J847" s="113"/>
    </row>
    <row r="848" spans="1:10" ht="45" customHeight="1">
      <c r="A848" s="320" t="s">
        <v>1842</v>
      </c>
      <c r="B848" s="320"/>
      <c r="C848" s="320"/>
      <c r="D848" s="320"/>
      <c r="E848" s="320"/>
      <c r="F848" s="320"/>
      <c r="J848" s="113"/>
    </row>
    <row r="849" spans="1:10">
      <c r="J849" s="113"/>
    </row>
    <row r="850" spans="1:10">
      <c r="F850" s="64" t="s">
        <v>292</v>
      </c>
      <c r="G850" s="66">
        <v>7</v>
      </c>
      <c r="H850" s="66">
        <v>320</v>
      </c>
      <c r="I850" s="66">
        <f>+G850*H850</f>
        <v>2240</v>
      </c>
      <c r="J850" s="113">
        <v>320</v>
      </c>
    </row>
    <row r="851" spans="1:10">
      <c r="J851" s="113"/>
    </row>
    <row r="852" spans="1:10" ht="36" customHeight="1">
      <c r="A852" s="320" t="s">
        <v>1843</v>
      </c>
      <c r="B852" s="320"/>
      <c r="C852" s="320"/>
      <c r="D852" s="320"/>
      <c r="E852" s="320"/>
      <c r="F852" s="320"/>
      <c r="J852" s="113"/>
    </row>
    <row r="853" spans="1:10">
      <c r="J853" s="113"/>
    </row>
    <row r="854" spans="1:10">
      <c r="F854" s="64" t="s">
        <v>292</v>
      </c>
      <c r="G854" s="66">
        <v>2</v>
      </c>
      <c r="H854" s="66">
        <v>45</v>
      </c>
      <c r="I854" s="66">
        <f>+G854*H854</f>
        <v>90</v>
      </c>
      <c r="J854" s="113">
        <v>45</v>
      </c>
    </row>
    <row r="855" spans="1:10">
      <c r="J855" s="113"/>
    </row>
    <row r="856" spans="1:10" ht="60" customHeight="1">
      <c r="A856" s="320" t="s">
        <v>1844</v>
      </c>
      <c r="B856" s="320"/>
      <c r="C856" s="320"/>
      <c r="D856" s="320"/>
      <c r="E856" s="320"/>
      <c r="F856" s="320"/>
      <c r="J856" s="113"/>
    </row>
    <row r="857" spans="1:10">
      <c r="J857" s="113"/>
    </row>
    <row r="858" spans="1:10">
      <c r="F858" s="64" t="s">
        <v>292</v>
      </c>
      <c r="G858" s="66">
        <v>1</v>
      </c>
      <c r="H858" s="66">
        <v>600</v>
      </c>
      <c r="I858" s="66">
        <f>+G858*H858</f>
        <v>600</v>
      </c>
      <c r="J858" s="113">
        <v>600</v>
      </c>
    </row>
    <row r="859" spans="1:10">
      <c r="J859" s="113"/>
    </row>
    <row r="860" spans="1:10" ht="90.75" customHeight="1">
      <c r="A860" s="320" t="s">
        <v>1845</v>
      </c>
      <c r="B860" s="320"/>
      <c r="C860" s="320"/>
      <c r="D860" s="320"/>
      <c r="E860" s="320"/>
      <c r="F860" s="320"/>
      <c r="J860" s="113"/>
    </row>
    <row r="861" spans="1:10">
      <c r="J861" s="113"/>
    </row>
    <row r="862" spans="1:10">
      <c r="F862" s="64" t="s">
        <v>1077</v>
      </c>
      <c r="G862" s="66">
        <v>200</v>
      </c>
      <c r="H862" s="66">
        <v>13</v>
      </c>
      <c r="I862" s="66">
        <f>+G862*H862</f>
        <v>2600</v>
      </c>
      <c r="J862" s="113">
        <v>13</v>
      </c>
    </row>
    <row r="863" spans="1:10">
      <c r="J863" s="113"/>
    </row>
    <row r="864" spans="1:10" ht="119.25" customHeight="1">
      <c r="A864" s="320" t="s">
        <v>1846</v>
      </c>
      <c r="B864" s="320"/>
      <c r="C864" s="320"/>
      <c r="D864" s="320"/>
      <c r="E864" s="320"/>
      <c r="F864" s="320"/>
      <c r="J864" s="113"/>
    </row>
    <row r="865" spans="1:10">
      <c r="F865" s="64" t="s">
        <v>292</v>
      </c>
      <c r="G865" s="66">
        <v>12</v>
      </c>
      <c r="H865" s="66">
        <v>30</v>
      </c>
      <c r="I865" s="66">
        <f>+G865*H865</f>
        <v>360</v>
      </c>
      <c r="J865" s="113">
        <v>30</v>
      </c>
    </row>
    <row r="866" spans="1:10" ht="15" thickBot="1">
      <c r="J866" s="113"/>
    </row>
    <row r="867" spans="1:10" ht="15">
      <c r="C867" s="77" t="s">
        <v>545</v>
      </c>
      <c r="D867" s="77"/>
      <c r="E867" s="77"/>
      <c r="F867" s="77"/>
      <c r="G867" s="78"/>
      <c r="H867" s="78"/>
      <c r="I867" s="78">
        <f>SUM(I781:I866)</f>
        <v>50893</v>
      </c>
      <c r="J867" s="114"/>
    </row>
    <row r="868" spans="1:10">
      <c r="J868" s="113"/>
    </row>
    <row r="869" spans="1:10">
      <c r="J869" s="113"/>
    </row>
    <row r="870" spans="1:10">
      <c r="J870" s="113"/>
    </row>
    <row r="871" spans="1:10">
      <c r="J871" s="113"/>
    </row>
    <row r="872" spans="1:10" ht="15">
      <c r="A872" s="65" t="s">
        <v>26</v>
      </c>
      <c r="J872" s="113"/>
    </row>
    <row r="873" spans="1:10">
      <c r="J873" s="113"/>
    </row>
    <row r="874" spans="1:10" ht="15">
      <c r="A874" s="65" t="s">
        <v>1847</v>
      </c>
      <c r="J874" s="113"/>
    </row>
    <row r="875" spans="1:10">
      <c r="J875" s="113"/>
    </row>
    <row r="876" spans="1:10">
      <c r="J876" s="113"/>
    </row>
    <row r="877" spans="1:10">
      <c r="A877" s="64" t="s">
        <v>1848</v>
      </c>
      <c r="J877" s="113"/>
    </row>
    <row r="878" spans="1:10">
      <c r="A878" s="64" t="s">
        <v>1849</v>
      </c>
      <c r="C878" s="67"/>
      <c r="F878" s="64" t="s">
        <v>1077</v>
      </c>
      <c r="G878" s="66">
        <v>84</v>
      </c>
      <c r="H878" s="66">
        <v>24</v>
      </c>
      <c r="I878" s="66">
        <f>+G878*H878</f>
        <v>2016</v>
      </c>
      <c r="J878" s="113">
        <v>24</v>
      </c>
    </row>
    <row r="879" spans="1:10">
      <c r="A879" s="64" t="s">
        <v>1850</v>
      </c>
      <c r="C879" s="67"/>
      <c r="F879" s="64" t="s">
        <v>1077</v>
      </c>
      <c r="G879" s="66">
        <v>50</v>
      </c>
      <c r="H879" s="66">
        <v>25</v>
      </c>
      <c r="I879" s="66">
        <f>+G879*H879</f>
        <v>1250</v>
      </c>
      <c r="J879" s="113">
        <v>25</v>
      </c>
    </row>
    <row r="880" spans="1:10">
      <c r="A880" s="64" t="s">
        <v>1851</v>
      </c>
      <c r="C880" s="67"/>
      <c r="F880" s="64" t="s">
        <v>1077</v>
      </c>
      <c r="G880" s="66">
        <v>18</v>
      </c>
      <c r="H880" s="66">
        <v>18</v>
      </c>
      <c r="I880" s="66">
        <f>+G880*H880</f>
        <v>324</v>
      </c>
      <c r="J880" s="113">
        <v>18</v>
      </c>
    </row>
    <row r="881" spans="1:10">
      <c r="J881" s="113"/>
    </row>
    <row r="882" spans="1:10">
      <c r="A882" s="64" t="s">
        <v>1852</v>
      </c>
      <c r="J882" s="113"/>
    </row>
    <row r="883" spans="1:10">
      <c r="A883" s="64" t="s">
        <v>3</v>
      </c>
      <c r="C883" s="67"/>
      <c r="F883" s="64" t="s">
        <v>1218</v>
      </c>
      <c r="G883" s="66">
        <v>15</v>
      </c>
      <c r="H883" s="66">
        <v>10</v>
      </c>
      <c r="I883" s="66">
        <f>+G883*H883</f>
        <v>150</v>
      </c>
      <c r="J883" s="113">
        <v>10</v>
      </c>
    </row>
    <row r="884" spans="1:10">
      <c r="A884" s="64" t="s">
        <v>4</v>
      </c>
      <c r="C884" s="67"/>
      <c r="F884" s="64" t="s">
        <v>1218</v>
      </c>
      <c r="G884" s="66">
        <v>8</v>
      </c>
      <c r="H884" s="66">
        <v>11</v>
      </c>
      <c r="I884" s="66">
        <f>+G884*H884</f>
        <v>88</v>
      </c>
      <c r="J884" s="113">
        <v>11</v>
      </c>
    </row>
    <row r="885" spans="1:10">
      <c r="J885" s="113"/>
    </row>
    <row r="886" spans="1:10" ht="30" customHeight="1">
      <c r="A886" s="320" t="s">
        <v>5</v>
      </c>
      <c r="B886" s="320"/>
      <c r="C886" s="320"/>
      <c r="D886" s="320"/>
      <c r="E886" s="320"/>
      <c r="F886" s="320"/>
      <c r="J886" s="113"/>
    </row>
    <row r="887" spans="1:10">
      <c r="J887" s="113"/>
    </row>
    <row r="888" spans="1:10">
      <c r="F888" s="64" t="s">
        <v>50</v>
      </c>
      <c r="G888" s="66">
        <v>1</v>
      </c>
      <c r="H888" s="66">
        <v>500</v>
      </c>
      <c r="I888" s="66">
        <f>+G888*H888</f>
        <v>500</v>
      </c>
      <c r="J888" s="113">
        <v>500</v>
      </c>
    </row>
    <row r="889" spans="1:10">
      <c r="J889" s="113"/>
    </row>
    <row r="890" spans="1:10" ht="105" customHeight="1">
      <c r="A890" s="320" t="s">
        <v>466</v>
      </c>
      <c r="B890" s="320"/>
      <c r="C890" s="320"/>
      <c r="D890" s="320"/>
      <c r="E890" s="320"/>
      <c r="F890" s="320"/>
      <c r="J890" s="113"/>
    </row>
    <row r="891" spans="1:10">
      <c r="F891" s="64" t="s">
        <v>1077</v>
      </c>
      <c r="G891" s="66">
        <v>34</v>
      </c>
      <c r="H891" s="66">
        <v>21</v>
      </c>
      <c r="I891" s="66">
        <f>+G891*H891</f>
        <v>714</v>
      </c>
      <c r="J891" s="113">
        <v>21</v>
      </c>
    </row>
    <row r="892" spans="1:10">
      <c r="J892" s="113"/>
    </row>
    <row r="893" spans="1:10" ht="59.25" customHeight="1">
      <c r="A893" s="320" t="s">
        <v>467</v>
      </c>
      <c r="B893" s="320"/>
      <c r="C893" s="320"/>
      <c r="D893" s="320"/>
      <c r="E893" s="320"/>
      <c r="F893" s="320"/>
      <c r="J893" s="113"/>
    </row>
    <row r="894" spans="1:10">
      <c r="J894" s="113"/>
    </row>
    <row r="895" spans="1:10" ht="15" thickBot="1">
      <c r="F895" s="64" t="s">
        <v>1077</v>
      </c>
      <c r="G895" s="66">
        <v>50</v>
      </c>
      <c r="H895" s="66">
        <v>8</v>
      </c>
      <c r="I895" s="66">
        <f>+G895*H895</f>
        <v>400</v>
      </c>
      <c r="J895" s="113">
        <v>8</v>
      </c>
    </row>
    <row r="896" spans="1:10" ht="15">
      <c r="C896" s="77" t="s">
        <v>545</v>
      </c>
      <c r="D896" s="77"/>
      <c r="E896" s="77"/>
      <c r="F896" s="77"/>
      <c r="G896" s="78"/>
      <c r="H896" s="78"/>
      <c r="I896" s="78">
        <f>SUM(I877:I895)</f>
        <v>5442</v>
      </c>
      <c r="J896" s="114"/>
    </row>
    <row r="897" spans="1:10">
      <c r="J897" s="113"/>
    </row>
    <row r="898" spans="1:10">
      <c r="J898" s="113"/>
    </row>
    <row r="899" spans="1:10" ht="15">
      <c r="A899" s="65" t="s">
        <v>28</v>
      </c>
      <c r="J899" s="113"/>
    </row>
    <row r="900" spans="1:10">
      <c r="J900" s="113"/>
    </row>
    <row r="901" spans="1:10" ht="46.5" customHeight="1">
      <c r="A901" s="320" t="s">
        <v>468</v>
      </c>
      <c r="B901" s="320"/>
      <c r="C901" s="320"/>
      <c r="D901" s="320"/>
      <c r="E901" s="320"/>
      <c r="F901" s="320"/>
      <c r="J901" s="113"/>
    </row>
    <row r="902" spans="1:10">
      <c r="B902" s="64" t="s">
        <v>1075</v>
      </c>
      <c r="J902" s="113"/>
    </row>
    <row r="903" spans="1:10">
      <c r="F903" s="64" t="s">
        <v>1077</v>
      </c>
      <c r="G903" s="66">
        <v>3100</v>
      </c>
      <c r="H903" s="66">
        <v>16</v>
      </c>
      <c r="I903" s="66">
        <f>+G903*H903</f>
        <v>49600</v>
      </c>
      <c r="J903" s="113">
        <v>16</v>
      </c>
    </row>
    <row r="904" spans="1:10">
      <c r="J904" s="113"/>
    </row>
    <row r="905" spans="1:10" ht="90" customHeight="1">
      <c r="A905" s="320" t="s">
        <v>815</v>
      </c>
      <c r="B905" s="320"/>
      <c r="C905" s="320"/>
      <c r="D905" s="320"/>
      <c r="E905" s="320"/>
      <c r="F905" s="320"/>
      <c r="J905" s="113"/>
    </row>
    <row r="906" spans="1:10">
      <c r="J906" s="113"/>
    </row>
    <row r="907" spans="1:10">
      <c r="F907" s="64" t="s">
        <v>292</v>
      </c>
      <c r="G907" s="66">
        <v>72</v>
      </c>
      <c r="H907" s="66">
        <v>195</v>
      </c>
      <c r="I907" s="66">
        <f>+G907*H907</f>
        <v>14040</v>
      </c>
      <c r="J907" s="113">
        <v>195</v>
      </c>
    </row>
    <row r="908" spans="1:10">
      <c r="J908" s="113"/>
    </row>
    <row r="909" spans="1:10" ht="34.5" customHeight="1">
      <c r="A909" s="320" t="s">
        <v>816</v>
      </c>
      <c r="B909" s="320"/>
      <c r="C909" s="320"/>
      <c r="D909" s="320"/>
      <c r="E909" s="320"/>
      <c r="F909" s="320"/>
      <c r="J909" s="113"/>
    </row>
    <row r="910" spans="1:10">
      <c r="J910" s="113"/>
    </row>
    <row r="911" spans="1:10">
      <c r="F911" s="64" t="s">
        <v>292</v>
      </c>
      <c r="G911" s="66">
        <v>14</v>
      </c>
      <c r="H911" s="66">
        <v>195</v>
      </c>
      <c r="I911" s="66">
        <f>+G911*H911</f>
        <v>2730</v>
      </c>
      <c r="J911" s="113">
        <v>195</v>
      </c>
    </row>
    <row r="912" spans="1:10">
      <c r="J912" s="113"/>
    </row>
    <row r="913" spans="1:10" ht="30" customHeight="1">
      <c r="A913" s="320" t="s">
        <v>817</v>
      </c>
      <c r="B913" s="320"/>
      <c r="C913" s="320"/>
      <c r="D913" s="320"/>
      <c r="E913" s="320"/>
      <c r="F913" s="320"/>
      <c r="J913" s="113"/>
    </row>
    <row r="914" spans="1:10">
      <c r="A914" s="64" t="s">
        <v>881</v>
      </c>
      <c r="J914" s="113"/>
    </row>
    <row r="915" spans="1:10">
      <c r="A915" s="64" t="s">
        <v>882</v>
      </c>
      <c r="J915" s="113"/>
    </row>
    <row r="916" spans="1:10">
      <c r="A916" s="64" t="s">
        <v>883</v>
      </c>
      <c r="J916" s="113"/>
    </row>
    <row r="917" spans="1:10">
      <c r="A917" s="64" t="s">
        <v>884</v>
      </c>
      <c r="J917" s="113"/>
    </row>
    <row r="918" spans="1:10">
      <c r="J918" s="113"/>
    </row>
    <row r="919" spans="1:10">
      <c r="F919" s="64" t="s">
        <v>50</v>
      </c>
      <c r="G919" s="66">
        <v>1</v>
      </c>
      <c r="H919" s="66">
        <v>310</v>
      </c>
      <c r="I919" s="66">
        <f>+G919*H919</f>
        <v>310</v>
      </c>
      <c r="J919" s="113">
        <v>310</v>
      </c>
    </row>
    <row r="920" spans="1:10">
      <c r="J920" s="113"/>
    </row>
    <row r="921" spans="1:10" ht="81" customHeight="1">
      <c r="A921" s="320" t="s">
        <v>885</v>
      </c>
      <c r="B921" s="320"/>
      <c r="C921" s="320"/>
      <c r="D921" s="320"/>
      <c r="E921" s="320"/>
      <c r="F921" s="320"/>
      <c r="J921" s="113"/>
    </row>
    <row r="922" spans="1:10">
      <c r="A922" s="64" t="s">
        <v>1816</v>
      </c>
      <c r="F922" s="64" t="s">
        <v>886</v>
      </c>
      <c r="G922" s="66">
        <v>870</v>
      </c>
      <c r="H922" s="66">
        <v>10</v>
      </c>
      <c r="I922" s="66">
        <f>+G922*H922</f>
        <v>8700</v>
      </c>
      <c r="J922" s="113">
        <v>10</v>
      </c>
    </row>
    <row r="923" spans="1:10">
      <c r="A923" s="64" t="s">
        <v>887</v>
      </c>
      <c r="F923" s="64" t="s">
        <v>886</v>
      </c>
      <c r="G923" s="66">
        <v>320</v>
      </c>
      <c r="H923" s="66">
        <v>12</v>
      </c>
      <c r="I923" s="66">
        <f>+G923*H923</f>
        <v>3840</v>
      </c>
      <c r="J923" s="113">
        <v>12</v>
      </c>
    </row>
    <row r="924" spans="1:10">
      <c r="J924" s="113"/>
    </row>
    <row r="925" spans="1:10" ht="46.5" customHeight="1">
      <c r="A925" s="320" t="s">
        <v>888</v>
      </c>
      <c r="B925" s="320"/>
      <c r="C925" s="320"/>
      <c r="D925" s="320"/>
      <c r="E925" s="320"/>
      <c r="F925" s="320"/>
      <c r="J925" s="113"/>
    </row>
    <row r="926" spans="1:10">
      <c r="J926" s="113"/>
    </row>
    <row r="927" spans="1:10">
      <c r="F927" s="64" t="s">
        <v>292</v>
      </c>
      <c r="G927" s="66">
        <v>20</v>
      </c>
      <c r="H927" s="66">
        <v>630</v>
      </c>
      <c r="I927" s="66">
        <f>+G927*H927</f>
        <v>12600</v>
      </c>
      <c r="J927" s="113">
        <v>630</v>
      </c>
    </row>
    <row r="928" spans="1:10">
      <c r="J928" s="113"/>
    </row>
    <row r="929" spans="1:10">
      <c r="A929" s="64" t="s">
        <v>889</v>
      </c>
      <c r="J929" s="113"/>
    </row>
    <row r="930" spans="1:10">
      <c r="B930" s="64" t="s">
        <v>887</v>
      </c>
      <c r="F930" s="64" t="s">
        <v>1077</v>
      </c>
      <c r="G930" s="66">
        <v>15</v>
      </c>
      <c r="H930" s="66">
        <v>7</v>
      </c>
      <c r="I930" s="66">
        <f>+G930*H930</f>
        <v>105</v>
      </c>
      <c r="J930" s="113">
        <v>7</v>
      </c>
    </row>
    <row r="931" spans="1:10">
      <c r="B931" s="64" t="s">
        <v>890</v>
      </c>
      <c r="F931" s="64" t="s">
        <v>1077</v>
      </c>
      <c r="G931" s="66">
        <v>18</v>
      </c>
      <c r="H931" s="66">
        <v>8</v>
      </c>
      <c r="I931" s="66">
        <f>+G931*H931</f>
        <v>144</v>
      </c>
      <c r="J931" s="113">
        <v>8</v>
      </c>
    </row>
    <row r="932" spans="1:10">
      <c r="J932" s="113"/>
    </row>
    <row r="933" spans="1:10" ht="32.25" customHeight="1">
      <c r="A933" s="320" t="s">
        <v>891</v>
      </c>
      <c r="B933" s="321"/>
      <c r="C933" s="321"/>
      <c r="D933" s="321"/>
      <c r="E933" s="321"/>
      <c r="F933" s="321"/>
      <c r="G933" s="321"/>
      <c r="J933" s="113"/>
    </row>
    <row r="934" spans="1:10">
      <c r="A934" s="80" t="s">
        <v>892</v>
      </c>
      <c r="F934" s="64" t="s">
        <v>1077</v>
      </c>
      <c r="G934" s="66">
        <v>150</v>
      </c>
      <c r="H934" s="66">
        <v>15</v>
      </c>
      <c r="I934" s="66">
        <f>+G934*H934</f>
        <v>2250</v>
      </c>
      <c r="J934" s="113">
        <v>15</v>
      </c>
    </row>
    <row r="935" spans="1:10">
      <c r="A935" s="64" t="s">
        <v>893</v>
      </c>
      <c r="C935" s="64" t="s">
        <v>894</v>
      </c>
      <c r="F935" s="64" t="s">
        <v>1077</v>
      </c>
      <c r="G935" s="66">
        <v>30</v>
      </c>
      <c r="H935" s="66">
        <v>17</v>
      </c>
      <c r="I935" s="66">
        <f>+G935*H935</f>
        <v>510</v>
      </c>
      <c r="J935" s="113">
        <v>17</v>
      </c>
    </row>
    <row r="936" spans="1:10">
      <c r="A936" s="64" t="s">
        <v>895</v>
      </c>
      <c r="F936" s="64" t="s">
        <v>1077</v>
      </c>
      <c r="G936" s="66">
        <v>30</v>
      </c>
      <c r="H936" s="66">
        <v>10</v>
      </c>
      <c r="I936" s="66">
        <f>+G936*H936</f>
        <v>300</v>
      </c>
      <c r="J936" s="113">
        <v>10</v>
      </c>
    </row>
    <row r="937" spans="1:10">
      <c r="A937" s="64" t="s">
        <v>896</v>
      </c>
      <c r="F937" s="64" t="s">
        <v>1077</v>
      </c>
      <c r="G937" s="66">
        <v>40</v>
      </c>
      <c r="H937" s="66">
        <v>7</v>
      </c>
      <c r="I937" s="66">
        <f>+G937*H937</f>
        <v>280</v>
      </c>
      <c r="J937" s="113">
        <v>7</v>
      </c>
    </row>
    <row r="938" spans="1:10">
      <c r="A938" s="64" t="s">
        <v>897</v>
      </c>
      <c r="F938" s="64" t="s">
        <v>1077</v>
      </c>
      <c r="G938" s="66">
        <v>13</v>
      </c>
      <c r="H938" s="66">
        <v>6</v>
      </c>
      <c r="I938" s="66">
        <f>+G938*H938</f>
        <v>78</v>
      </c>
      <c r="J938" s="113">
        <v>6</v>
      </c>
    </row>
    <row r="939" spans="1:10">
      <c r="J939" s="113"/>
    </row>
    <row r="940" spans="1:10" ht="33" customHeight="1">
      <c r="A940" s="320" t="s">
        <v>898</v>
      </c>
      <c r="B940" s="320"/>
      <c r="C940" s="320"/>
      <c r="D940" s="320"/>
      <c r="E940" s="320"/>
      <c r="F940" s="320"/>
      <c r="J940" s="113"/>
    </row>
    <row r="941" spans="1:10">
      <c r="B941" s="64" t="s">
        <v>899</v>
      </c>
      <c r="C941" s="64" t="s">
        <v>900</v>
      </c>
      <c r="F941" s="64" t="s">
        <v>1218</v>
      </c>
      <c r="G941" s="66">
        <v>13</v>
      </c>
      <c r="H941" s="66">
        <v>45</v>
      </c>
      <c r="I941" s="66">
        <f>+G941*H941</f>
        <v>585</v>
      </c>
      <c r="J941" s="113">
        <v>45</v>
      </c>
    </row>
    <row r="942" spans="1:10">
      <c r="B942" s="64" t="s">
        <v>901</v>
      </c>
      <c r="C942" s="64" t="s">
        <v>902</v>
      </c>
      <c r="F942" s="64" t="s">
        <v>1077</v>
      </c>
      <c r="G942" s="66">
        <v>8</v>
      </c>
      <c r="H942" s="66">
        <v>70</v>
      </c>
      <c r="I942" s="66">
        <f>+G942*H942</f>
        <v>560</v>
      </c>
      <c r="J942" s="113">
        <v>70</v>
      </c>
    </row>
    <row r="943" spans="1:10">
      <c r="B943" s="64" t="s">
        <v>1523</v>
      </c>
      <c r="F943" s="64" t="s">
        <v>1077</v>
      </c>
      <c r="G943" s="66">
        <v>6</v>
      </c>
      <c r="H943" s="66">
        <v>75</v>
      </c>
      <c r="I943" s="66">
        <f>+G943*H943</f>
        <v>450</v>
      </c>
      <c r="J943" s="113">
        <v>75</v>
      </c>
    </row>
    <row r="944" spans="1:10">
      <c r="J944" s="113"/>
    </row>
    <row r="945" spans="1:10" ht="63.75" customHeight="1">
      <c r="A945" s="320" t="s">
        <v>1222</v>
      </c>
      <c r="B945" s="320"/>
      <c r="C945" s="320"/>
      <c r="D945" s="320"/>
      <c r="E945" s="320"/>
      <c r="F945" s="320"/>
      <c r="J945" s="113"/>
    </row>
    <row r="946" spans="1:10">
      <c r="A946" s="64" t="s">
        <v>1223</v>
      </c>
      <c r="J946" s="113"/>
    </row>
    <row r="947" spans="1:10">
      <c r="A947" s="64" t="s">
        <v>1224</v>
      </c>
      <c r="J947" s="113"/>
    </row>
    <row r="948" spans="1:10">
      <c r="A948" s="64" t="s">
        <v>1225</v>
      </c>
      <c r="J948" s="113"/>
    </row>
    <row r="949" spans="1:10">
      <c r="A949" s="64" t="s">
        <v>1226</v>
      </c>
      <c r="J949" s="113"/>
    </row>
    <row r="950" spans="1:10">
      <c r="A950" s="64" t="s">
        <v>1227</v>
      </c>
      <c r="J950" s="113"/>
    </row>
    <row r="951" spans="1:10">
      <c r="A951" s="64" t="s">
        <v>1228</v>
      </c>
      <c r="J951" s="113"/>
    </row>
    <row r="952" spans="1:10">
      <c r="A952" s="64" t="s">
        <v>1229</v>
      </c>
      <c r="J952" s="113"/>
    </row>
    <row r="953" spans="1:10">
      <c r="A953" s="64" t="s">
        <v>1230</v>
      </c>
      <c r="J953" s="113"/>
    </row>
    <row r="954" spans="1:10">
      <c r="A954" s="80" t="s">
        <v>1371</v>
      </c>
      <c r="J954" s="113"/>
    </row>
    <row r="955" spans="1:10">
      <c r="A955" s="80" t="s">
        <v>1372</v>
      </c>
      <c r="J955" s="113"/>
    </row>
    <row r="956" spans="1:10">
      <c r="A956" s="64" t="s">
        <v>1373</v>
      </c>
      <c r="J956" s="113"/>
    </row>
    <row r="957" spans="1:10">
      <c r="A957" s="64" t="s">
        <v>1374</v>
      </c>
      <c r="J957" s="113"/>
    </row>
    <row r="958" spans="1:10">
      <c r="A958" s="64" t="s">
        <v>1375</v>
      </c>
      <c r="J958" s="113"/>
    </row>
    <row r="959" spans="1:10">
      <c r="A959" s="64" t="s">
        <v>1376</v>
      </c>
      <c r="J959" s="113"/>
    </row>
    <row r="960" spans="1:10">
      <c r="A960" s="64" t="s">
        <v>1377</v>
      </c>
      <c r="J960" s="113"/>
    </row>
    <row r="961" spans="1:10">
      <c r="A961" s="64" t="s">
        <v>1378</v>
      </c>
      <c r="J961" s="113"/>
    </row>
    <row r="962" spans="1:10">
      <c r="A962" s="64" t="s">
        <v>1379</v>
      </c>
      <c r="J962" s="113"/>
    </row>
    <row r="963" spans="1:10">
      <c r="J963" s="113"/>
    </row>
    <row r="964" spans="1:10">
      <c r="F964" s="64" t="s">
        <v>50</v>
      </c>
      <c r="G964" s="66">
        <v>1</v>
      </c>
      <c r="H964" s="66">
        <v>39700</v>
      </c>
      <c r="I964" s="66">
        <f>+G964*H964</f>
        <v>39700</v>
      </c>
      <c r="J964" s="113">
        <v>39700</v>
      </c>
    </row>
    <row r="965" spans="1:10">
      <c r="J965" s="113"/>
    </row>
    <row r="966" spans="1:10" ht="59.25" customHeight="1">
      <c r="A966" s="320" t="s">
        <v>1380</v>
      </c>
      <c r="B966" s="320"/>
      <c r="C966" s="320"/>
      <c r="D966" s="320"/>
      <c r="E966" s="320"/>
      <c r="F966" s="320"/>
      <c r="J966" s="113"/>
    </row>
    <row r="967" spans="1:10">
      <c r="J967" s="113"/>
    </row>
    <row r="968" spans="1:10">
      <c r="A968" s="64" t="s">
        <v>1223</v>
      </c>
      <c r="J968" s="113"/>
    </row>
    <row r="969" spans="1:10">
      <c r="A969" s="64" t="s">
        <v>1381</v>
      </c>
      <c r="J969" s="113"/>
    </row>
    <row r="970" spans="1:10">
      <c r="A970" s="64" t="s">
        <v>1226</v>
      </c>
      <c r="J970" s="113"/>
    </row>
    <row r="971" spans="1:10">
      <c r="A971" s="64" t="s">
        <v>1227</v>
      </c>
      <c r="J971" s="113"/>
    </row>
    <row r="972" spans="1:10">
      <c r="A972" s="64" t="s">
        <v>1228</v>
      </c>
      <c r="J972" s="113"/>
    </row>
    <row r="973" spans="1:10">
      <c r="A973" s="64" t="s">
        <v>1229</v>
      </c>
      <c r="J973" s="113"/>
    </row>
    <row r="974" spans="1:10">
      <c r="A974" s="64" t="s">
        <v>1230</v>
      </c>
      <c r="J974" s="113"/>
    </row>
    <row r="975" spans="1:10">
      <c r="A975" s="80" t="s">
        <v>1371</v>
      </c>
      <c r="J975" s="113"/>
    </row>
    <row r="976" spans="1:10">
      <c r="A976" s="80" t="s">
        <v>1372</v>
      </c>
      <c r="J976" s="113"/>
    </row>
    <row r="977" spans="1:10">
      <c r="A977" s="64" t="s">
        <v>1373</v>
      </c>
      <c r="J977" s="113"/>
    </row>
    <row r="978" spans="1:10">
      <c r="A978" s="64" t="s">
        <v>1374</v>
      </c>
      <c r="J978" s="113"/>
    </row>
    <row r="979" spans="1:10">
      <c r="J979" s="113"/>
    </row>
    <row r="980" spans="1:10" ht="33" customHeight="1">
      <c r="A980" s="320" t="s">
        <v>1379</v>
      </c>
      <c r="B980" s="320"/>
      <c r="C980" s="320"/>
      <c r="D980" s="320"/>
      <c r="E980" s="320"/>
      <c r="F980" s="320"/>
      <c r="J980" s="113"/>
    </row>
    <row r="981" spans="1:10">
      <c r="J981" s="113"/>
    </row>
    <row r="982" spans="1:10">
      <c r="F982" s="64" t="s">
        <v>50</v>
      </c>
      <c r="G982" s="66">
        <v>1</v>
      </c>
      <c r="H982" s="66">
        <v>19220</v>
      </c>
      <c r="I982" s="66">
        <f>+G982*H982</f>
        <v>19220</v>
      </c>
      <c r="J982" s="113">
        <v>19220</v>
      </c>
    </row>
    <row r="983" spans="1:10">
      <c r="J983" s="113"/>
    </row>
    <row r="984" spans="1:10">
      <c r="A984" s="64" t="s">
        <v>1382</v>
      </c>
      <c r="J984" s="113"/>
    </row>
    <row r="985" spans="1:10">
      <c r="J985" s="113"/>
    </row>
    <row r="986" spans="1:10">
      <c r="F986" s="64" t="s">
        <v>292</v>
      </c>
      <c r="G986" s="66">
        <v>1</v>
      </c>
      <c r="H986" s="66">
        <v>150</v>
      </c>
      <c r="I986" s="66">
        <f>+G986*H986</f>
        <v>150</v>
      </c>
      <c r="J986" s="113">
        <v>150</v>
      </c>
    </row>
    <row r="987" spans="1:10">
      <c r="J987" s="113"/>
    </row>
    <row r="988" spans="1:10" ht="36.75" customHeight="1">
      <c r="A988" s="320" t="s">
        <v>1383</v>
      </c>
      <c r="B988" s="320"/>
      <c r="C988" s="320"/>
      <c r="D988" s="320"/>
      <c r="E988" s="320"/>
      <c r="F988" s="320"/>
      <c r="J988" s="113"/>
    </row>
    <row r="989" spans="1:10">
      <c r="J989" s="113"/>
    </row>
    <row r="990" spans="1:10">
      <c r="F990" s="64" t="s">
        <v>292</v>
      </c>
      <c r="G990" s="66">
        <v>4</v>
      </c>
      <c r="H990" s="66">
        <v>65</v>
      </c>
      <c r="I990" s="66">
        <f>+G990*H990</f>
        <v>260</v>
      </c>
      <c r="J990" s="113">
        <v>65</v>
      </c>
    </row>
    <row r="991" spans="1:10">
      <c r="J991" s="113"/>
    </row>
    <row r="992" spans="1:10" ht="75" customHeight="1">
      <c r="A992" s="320" t="s">
        <v>61</v>
      </c>
      <c r="B992" s="320"/>
      <c r="C992" s="320"/>
      <c r="D992" s="320"/>
      <c r="E992" s="320"/>
      <c r="F992" s="320"/>
      <c r="J992" s="113"/>
    </row>
    <row r="993" spans="1:10">
      <c r="A993" s="64" t="s">
        <v>62</v>
      </c>
      <c r="C993" s="64" t="s">
        <v>63</v>
      </c>
      <c r="H993" s="66">
        <v>9</v>
      </c>
      <c r="J993" s="113">
        <v>9</v>
      </c>
    </row>
    <row r="994" spans="1:10">
      <c r="A994" s="80" t="s">
        <v>64</v>
      </c>
      <c r="F994" s="64" t="s">
        <v>1077</v>
      </c>
      <c r="G994" s="66">
        <v>23</v>
      </c>
      <c r="H994" s="66">
        <v>6</v>
      </c>
      <c r="I994" s="66">
        <f>+G994*H994</f>
        <v>138</v>
      </c>
      <c r="J994" s="113">
        <v>6</v>
      </c>
    </row>
    <row r="995" spans="1:10" ht="15" thickBot="1">
      <c r="J995" s="113"/>
    </row>
    <row r="996" spans="1:10" ht="15">
      <c r="C996" s="77" t="s">
        <v>545</v>
      </c>
      <c r="D996" s="77"/>
      <c r="E996" s="77"/>
      <c r="F996" s="77"/>
      <c r="G996" s="78"/>
      <c r="H996" s="78"/>
      <c r="I996" s="78">
        <f>SUM(I901:I995)</f>
        <v>156550</v>
      </c>
      <c r="J996" s="114"/>
    </row>
    <row r="997" spans="1:10">
      <c r="J997" s="113"/>
    </row>
    <row r="998" spans="1:10">
      <c r="J998" s="113"/>
    </row>
    <row r="999" spans="1:10" ht="15">
      <c r="A999" s="65" t="s">
        <v>764</v>
      </c>
      <c r="J999" s="113"/>
    </row>
    <row r="1000" spans="1:10">
      <c r="J1000" s="113"/>
    </row>
    <row r="1001" spans="1:10">
      <c r="J1001" s="113"/>
    </row>
    <row r="1002" spans="1:10" ht="64.5" customHeight="1">
      <c r="A1002" s="320" t="s">
        <v>765</v>
      </c>
      <c r="B1002" s="320"/>
      <c r="C1002" s="320"/>
      <c r="D1002" s="320"/>
      <c r="E1002" s="320"/>
      <c r="F1002" s="320"/>
      <c r="J1002" s="113"/>
    </row>
    <row r="1003" spans="1:10">
      <c r="B1003" s="64" t="s">
        <v>1075</v>
      </c>
      <c r="J1003" s="113"/>
    </row>
    <row r="1004" spans="1:10">
      <c r="A1004" s="64" t="s">
        <v>766</v>
      </c>
      <c r="C1004" s="67"/>
      <c r="F1004" s="64" t="s">
        <v>1077</v>
      </c>
      <c r="G1004" s="66">
        <v>180</v>
      </c>
      <c r="H1004" s="66">
        <v>13</v>
      </c>
      <c r="I1004" s="66">
        <f>+G1004*H1004</f>
        <v>2340</v>
      </c>
      <c r="J1004" s="113">
        <v>13</v>
      </c>
    </row>
    <row r="1005" spans="1:10">
      <c r="A1005" s="64" t="s">
        <v>767</v>
      </c>
      <c r="F1005" s="64" t="s">
        <v>1077</v>
      </c>
      <c r="G1005" s="66">
        <v>63</v>
      </c>
      <c r="H1005" s="66">
        <v>6</v>
      </c>
      <c r="I1005" s="66">
        <f>+G1005*H1005</f>
        <v>378</v>
      </c>
      <c r="J1005" s="113">
        <v>6</v>
      </c>
    </row>
    <row r="1006" spans="1:10">
      <c r="A1006" s="64" t="s">
        <v>911</v>
      </c>
      <c r="F1006" s="64" t="s">
        <v>1077</v>
      </c>
      <c r="G1006" s="66">
        <v>32</v>
      </c>
      <c r="H1006" s="66">
        <v>7</v>
      </c>
      <c r="I1006" s="66">
        <f>+G1006*H1006</f>
        <v>224</v>
      </c>
      <c r="J1006" s="113">
        <v>7</v>
      </c>
    </row>
    <row r="1007" spans="1:10">
      <c r="J1007" s="113"/>
    </row>
    <row r="1008" spans="1:10" ht="36.75" customHeight="1">
      <c r="A1008" s="320" t="s">
        <v>912</v>
      </c>
      <c r="B1008" s="320"/>
      <c r="C1008" s="320"/>
      <c r="D1008" s="320"/>
      <c r="E1008" s="320"/>
      <c r="F1008" s="320"/>
      <c r="J1008" s="113"/>
    </row>
    <row r="1009" spans="1:10">
      <c r="J1009" s="113"/>
    </row>
    <row r="1010" spans="1:10">
      <c r="F1010" s="64" t="s">
        <v>292</v>
      </c>
      <c r="G1010" s="66">
        <v>7</v>
      </c>
      <c r="H1010" s="66">
        <v>65</v>
      </c>
      <c r="I1010" s="66">
        <f>+G1010*H1010</f>
        <v>455</v>
      </c>
      <c r="J1010" s="113">
        <v>65</v>
      </c>
    </row>
    <row r="1011" spans="1:10">
      <c r="J1011" s="113"/>
    </row>
    <row r="1012" spans="1:10">
      <c r="A1012" s="64" t="s">
        <v>913</v>
      </c>
      <c r="J1012" s="113"/>
    </row>
    <row r="1013" spans="1:10">
      <c r="A1013" s="64" t="s">
        <v>914</v>
      </c>
      <c r="J1013" s="113"/>
    </row>
    <row r="1014" spans="1:10">
      <c r="A1014" s="64" t="s">
        <v>915</v>
      </c>
      <c r="J1014" s="113"/>
    </row>
    <row r="1015" spans="1:10">
      <c r="A1015" s="64" t="s">
        <v>916</v>
      </c>
      <c r="J1015" s="113"/>
    </row>
    <row r="1016" spans="1:10">
      <c r="A1016" s="64" t="s">
        <v>917</v>
      </c>
      <c r="J1016" s="113"/>
    </row>
    <row r="1017" spans="1:10">
      <c r="A1017" s="64" t="s">
        <v>1505</v>
      </c>
      <c r="J1017" s="113"/>
    </row>
    <row r="1018" spans="1:10">
      <c r="A1018" s="64" t="s">
        <v>747</v>
      </c>
      <c r="J1018" s="113"/>
    </row>
    <row r="1019" spans="1:10">
      <c r="A1019" s="64" t="s">
        <v>748</v>
      </c>
      <c r="J1019" s="113"/>
    </row>
    <row r="1020" spans="1:10">
      <c r="A1020" s="64" t="s">
        <v>749</v>
      </c>
      <c r="J1020" s="113"/>
    </row>
    <row r="1021" spans="1:10">
      <c r="A1021" s="64" t="s">
        <v>750</v>
      </c>
      <c r="J1021" s="113"/>
    </row>
    <row r="1022" spans="1:10">
      <c r="J1022" s="113"/>
    </row>
    <row r="1023" spans="1:10">
      <c r="F1023" s="64" t="s">
        <v>292</v>
      </c>
      <c r="G1023" s="66">
        <v>1</v>
      </c>
      <c r="H1023" s="66">
        <v>7800</v>
      </c>
      <c r="I1023" s="66">
        <f>+G1023*H1023</f>
        <v>7800</v>
      </c>
      <c r="J1023" s="113">
        <v>7800</v>
      </c>
    </row>
    <row r="1024" spans="1:10">
      <c r="J1024" s="113"/>
    </row>
    <row r="1025" spans="1:10" ht="75" customHeight="1">
      <c r="A1025" s="320" t="s">
        <v>751</v>
      </c>
      <c r="B1025" s="320"/>
      <c r="C1025" s="320"/>
      <c r="D1025" s="320"/>
      <c r="E1025" s="320"/>
      <c r="F1025" s="320"/>
      <c r="J1025" s="113"/>
    </row>
    <row r="1026" spans="1:10">
      <c r="J1026" s="113"/>
    </row>
    <row r="1027" spans="1:10">
      <c r="F1027" s="64" t="s">
        <v>292</v>
      </c>
      <c r="G1027" s="66">
        <v>1</v>
      </c>
      <c r="H1027" s="66">
        <v>650</v>
      </c>
      <c r="I1027" s="66">
        <f>+G1027*H1027</f>
        <v>650</v>
      </c>
      <c r="J1027" s="113">
        <v>650</v>
      </c>
    </row>
    <row r="1028" spans="1:10">
      <c r="J1028" s="113"/>
    </row>
    <row r="1029" spans="1:10">
      <c r="A1029" s="64" t="s">
        <v>752</v>
      </c>
      <c r="J1029" s="113"/>
    </row>
    <row r="1030" spans="1:10">
      <c r="J1030" s="113"/>
    </row>
    <row r="1031" spans="1:10">
      <c r="F1031" s="64" t="s">
        <v>292</v>
      </c>
      <c r="G1031" s="66">
        <v>1</v>
      </c>
      <c r="H1031" s="66">
        <v>200</v>
      </c>
      <c r="I1031" s="66">
        <f>+G1031*H1031</f>
        <v>200</v>
      </c>
      <c r="J1031" s="113">
        <v>200</v>
      </c>
    </row>
    <row r="1032" spans="1:10">
      <c r="J1032" s="113"/>
    </row>
    <row r="1033" spans="1:10" ht="40.5" customHeight="1">
      <c r="A1033" s="320" t="s">
        <v>753</v>
      </c>
      <c r="B1033" s="320"/>
      <c r="C1033" s="320"/>
      <c r="D1033" s="320"/>
      <c r="E1033" s="320"/>
      <c r="F1033" s="320"/>
      <c r="J1033" s="113"/>
    </row>
    <row r="1034" spans="1:10">
      <c r="J1034" s="113"/>
    </row>
    <row r="1035" spans="1:10">
      <c r="F1035" s="64" t="s">
        <v>292</v>
      </c>
      <c r="G1035" s="66">
        <v>3</v>
      </c>
      <c r="H1035" s="66">
        <v>32</v>
      </c>
      <c r="I1035" s="66">
        <f>+G1035*H1035</f>
        <v>96</v>
      </c>
      <c r="J1035" s="113">
        <v>32</v>
      </c>
    </row>
    <row r="1036" spans="1:10">
      <c r="J1036" s="113"/>
    </row>
    <row r="1037" spans="1:10" ht="43.5" customHeight="1">
      <c r="A1037" s="320" t="s">
        <v>1806</v>
      </c>
      <c r="B1037" s="320"/>
      <c r="C1037" s="320"/>
      <c r="D1037" s="320"/>
      <c r="E1037" s="320"/>
      <c r="F1037" s="320"/>
      <c r="J1037" s="113"/>
    </row>
    <row r="1038" spans="1:10">
      <c r="A1038" s="64" t="s">
        <v>1807</v>
      </c>
      <c r="B1038" s="67"/>
      <c r="J1038" s="113"/>
    </row>
    <row r="1039" spans="1:10">
      <c r="J1039" s="113"/>
    </row>
    <row r="1040" spans="1:10">
      <c r="F1040" s="64" t="s">
        <v>292</v>
      </c>
      <c r="G1040" s="66">
        <v>3</v>
      </c>
      <c r="H1040" s="66">
        <v>140</v>
      </c>
      <c r="I1040" s="66">
        <f>+G1040*H1040</f>
        <v>420</v>
      </c>
      <c r="J1040" s="113">
        <v>140</v>
      </c>
    </row>
    <row r="1041" spans="1:10">
      <c r="J1041" s="113"/>
    </row>
    <row r="1042" spans="1:10" ht="46.5" customHeight="1">
      <c r="A1042" s="320" t="s">
        <v>1503</v>
      </c>
      <c r="B1042" s="320"/>
      <c r="C1042" s="320"/>
      <c r="D1042" s="320"/>
      <c r="E1042" s="320"/>
      <c r="F1042" s="320"/>
      <c r="J1042" s="113"/>
    </row>
    <row r="1043" spans="1:10">
      <c r="J1043" s="113"/>
    </row>
    <row r="1044" spans="1:10">
      <c r="F1044" s="64" t="s">
        <v>292</v>
      </c>
      <c r="G1044" s="66">
        <v>1</v>
      </c>
      <c r="H1044" s="66">
        <v>50</v>
      </c>
      <c r="I1044" s="66">
        <f>+G1044*H1044</f>
        <v>50</v>
      </c>
      <c r="J1044" s="113">
        <v>50</v>
      </c>
    </row>
    <row r="1045" spans="1:10" ht="15" thickBot="1">
      <c r="J1045" s="113"/>
    </row>
    <row r="1046" spans="1:10" ht="15">
      <c r="C1046" s="77" t="s">
        <v>545</v>
      </c>
      <c r="D1046" s="77"/>
      <c r="E1046" s="77"/>
      <c r="F1046" s="77"/>
      <c r="G1046" s="78"/>
      <c r="H1046" s="78"/>
      <c r="I1046" s="78">
        <f>SUM(I1003:I1045)</f>
        <v>12613</v>
      </c>
      <c r="J1046" s="114"/>
    </row>
    <row r="1047" spans="1:10">
      <c r="J1047" s="113"/>
    </row>
    <row r="1048" spans="1:10">
      <c r="J1048" s="113"/>
    </row>
    <row r="1049" spans="1:10">
      <c r="J1049" s="113"/>
    </row>
    <row r="1050" spans="1:10" ht="15">
      <c r="A1050" s="65" t="s">
        <v>30</v>
      </c>
      <c r="J1050" s="113"/>
    </row>
    <row r="1051" spans="1:10">
      <c r="J1051" s="113"/>
    </row>
    <row r="1052" spans="1:10" ht="15">
      <c r="A1052" s="65" t="s">
        <v>31</v>
      </c>
      <c r="J1052" s="113"/>
    </row>
    <row r="1053" spans="1:10">
      <c r="J1053" s="113"/>
    </row>
    <row r="1054" spans="1:10">
      <c r="J1054" s="113"/>
    </row>
    <row r="1055" spans="1:10" ht="102.75" customHeight="1">
      <c r="A1055" s="320" t="s">
        <v>163</v>
      </c>
      <c r="B1055" s="320"/>
      <c r="C1055" s="320"/>
      <c r="D1055" s="320"/>
      <c r="E1055" s="320"/>
      <c r="F1055" s="320"/>
      <c r="J1055" s="113"/>
    </row>
    <row r="1056" spans="1:10">
      <c r="J1056" s="113"/>
    </row>
    <row r="1057" spans="1:10">
      <c r="F1057" s="64" t="s">
        <v>1077</v>
      </c>
      <c r="G1057" s="66">
        <v>52</v>
      </c>
      <c r="H1057" s="66">
        <v>45</v>
      </c>
      <c r="I1057" s="66">
        <f>+G1057*H1057</f>
        <v>2340</v>
      </c>
      <c r="J1057" s="113">
        <v>45</v>
      </c>
    </row>
    <row r="1058" spans="1:10">
      <c r="J1058" s="113"/>
    </row>
    <row r="1059" spans="1:10" ht="32.25" customHeight="1">
      <c r="A1059" s="320" t="s">
        <v>141</v>
      </c>
      <c r="B1059" s="320"/>
      <c r="C1059" s="320"/>
      <c r="D1059" s="320"/>
      <c r="E1059" s="320"/>
      <c r="F1059" s="320"/>
      <c r="J1059" s="113"/>
    </row>
    <row r="1060" spans="1:10">
      <c r="A1060" s="64" t="s">
        <v>806</v>
      </c>
      <c r="C1060" s="64" t="s">
        <v>807</v>
      </c>
      <c r="H1060" s="66">
        <v>37</v>
      </c>
      <c r="J1060" s="113">
        <v>37</v>
      </c>
    </row>
    <row r="1061" spans="1:10">
      <c r="A1061" s="64" t="s">
        <v>808</v>
      </c>
      <c r="J1061" s="113"/>
    </row>
    <row r="1062" spans="1:10">
      <c r="A1062" s="64" t="s">
        <v>809</v>
      </c>
      <c r="F1062" s="64" t="s">
        <v>1077</v>
      </c>
      <c r="G1062" s="66">
        <v>15</v>
      </c>
      <c r="H1062" s="66">
        <v>53</v>
      </c>
      <c r="I1062" s="66">
        <f>+G1062*H1062</f>
        <v>795</v>
      </c>
      <c r="J1062" s="113">
        <v>53</v>
      </c>
    </row>
    <row r="1063" spans="1:10">
      <c r="J1063" s="113"/>
    </row>
    <row r="1064" spans="1:10">
      <c r="J1064" s="113"/>
    </row>
    <row r="1065" spans="1:10" ht="46.5" customHeight="1">
      <c r="A1065" s="320" t="s">
        <v>247</v>
      </c>
      <c r="B1065" s="320"/>
      <c r="C1065" s="320"/>
      <c r="D1065" s="320"/>
      <c r="E1065" s="320"/>
      <c r="F1065" s="320"/>
      <c r="J1065" s="113"/>
    </row>
    <row r="1066" spans="1:10">
      <c r="A1066" s="64" t="s">
        <v>248</v>
      </c>
      <c r="J1066" s="113"/>
    </row>
    <row r="1067" spans="1:10">
      <c r="F1067" s="64" t="s">
        <v>292</v>
      </c>
      <c r="G1067" s="66">
        <v>8</v>
      </c>
      <c r="H1067" s="66">
        <v>150</v>
      </c>
      <c r="I1067" s="66">
        <f>+G1067*H1067</f>
        <v>1200</v>
      </c>
      <c r="J1067" s="113">
        <v>150</v>
      </c>
    </row>
    <row r="1068" spans="1:10">
      <c r="J1068" s="113"/>
    </row>
    <row r="1069" spans="1:10" ht="45.75" customHeight="1">
      <c r="A1069" s="320" t="s">
        <v>249</v>
      </c>
      <c r="B1069" s="320"/>
      <c r="C1069" s="320"/>
      <c r="D1069" s="320"/>
      <c r="E1069" s="320"/>
      <c r="F1069" s="320"/>
      <c r="J1069" s="113"/>
    </row>
    <row r="1070" spans="1:10">
      <c r="F1070" s="64" t="s">
        <v>292</v>
      </c>
      <c r="G1070" s="66">
        <v>8</v>
      </c>
      <c r="H1070" s="66">
        <v>90</v>
      </c>
      <c r="I1070" s="66">
        <f>+G1070*H1070</f>
        <v>720</v>
      </c>
      <c r="J1070" s="113">
        <v>90</v>
      </c>
    </row>
    <row r="1071" spans="1:10">
      <c r="J1071" s="113"/>
    </row>
    <row r="1072" spans="1:10" ht="32.25" customHeight="1">
      <c r="A1072" s="320" t="s">
        <v>250</v>
      </c>
      <c r="B1072" s="320"/>
      <c r="C1072" s="320"/>
      <c r="D1072" s="320"/>
      <c r="E1072" s="320"/>
      <c r="F1072" s="320"/>
      <c r="J1072" s="113"/>
    </row>
    <row r="1073" spans="1:10">
      <c r="J1073" s="113"/>
    </row>
    <row r="1074" spans="1:10">
      <c r="F1074" s="64" t="s">
        <v>292</v>
      </c>
      <c r="G1074" s="66">
        <v>2</v>
      </c>
      <c r="H1074" s="66">
        <v>120</v>
      </c>
      <c r="I1074" s="66">
        <f>+G1074*H1074</f>
        <v>240</v>
      </c>
      <c r="J1074" s="113">
        <v>120</v>
      </c>
    </row>
    <row r="1075" spans="1:10">
      <c r="J1075" s="113"/>
    </row>
    <row r="1076" spans="1:10" ht="90" customHeight="1">
      <c r="A1076" s="320" t="s">
        <v>1578</v>
      </c>
      <c r="B1076" s="320"/>
      <c r="C1076" s="320"/>
      <c r="D1076" s="320"/>
      <c r="E1076" s="320"/>
      <c r="F1076" s="320"/>
      <c r="J1076" s="113"/>
    </row>
    <row r="1077" spans="1:10">
      <c r="J1077" s="113"/>
    </row>
    <row r="1078" spans="1:10">
      <c r="F1078" s="64" t="s">
        <v>292</v>
      </c>
      <c r="G1078" s="66">
        <v>10</v>
      </c>
      <c r="H1078" s="66">
        <v>50</v>
      </c>
      <c r="I1078" s="66">
        <f>+G1078*H1078</f>
        <v>500</v>
      </c>
      <c r="J1078" s="113">
        <v>50</v>
      </c>
    </row>
    <row r="1079" spans="1:10">
      <c r="J1079" s="113"/>
    </row>
    <row r="1080" spans="1:10" ht="58.5" customHeight="1">
      <c r="A1080" s="320" t="s">
        <v>1186</v>
      </c>
      <c r="B1080" s="320"/>
      <c r="C1080" s="320"/>
      <c r="D1080" s="320"/>
      <c r="E1080" s="320"/>
      <c r="F1080" s="320"/>
      <c r="J1080" s="113"/>
    </row>
    <row r="1081" spans="1:10">
      <c r="F1081" s="64" t="s">
        <v>292</v>
      </c>
      <c r="G1081" s="66">
        <v>4</v>
      </c>
      <c r="H1081" s="66">
        <v>60</v>
      </c>
      <c r="I1081" s="66">
        <f>+G1081*H1081</f>
        <v>240</v>
      </c>
      <c r="J1081" s="113">
        <v>60</v>
      </c>
    </row>
    <row r="1082" spans="1:10">
      <c r="J1082" s="113"/>
    </row>
    <row r="1083" spans="1:10" ht="62.25" customHeight="1">
      <c r="A1083" s="320" t="s">
        <v>1041</v>
      </c>
      <c r="B1083" s="320"/>
      <c r="C1083" s="320"/>
      <c r="D1083" s="320"/>
      <c r="E1083" s="320"/>
      <c r="F1083" s="320"/>
      <c r="J1083" s="113"/>
    </row>
    <row r="1084" spans="1:10">
      <c r="J1084" s="113"/>
    </row>
    <row r="1085" spans="1:10">
      <c r="F1085" s="64" t="s">
        <v>1077</v>
      </c>
      <c r="G1085" s="66">
        <v>170</v>
      </c>
      <c r="H1085" s="66">
        <v>13</v>
      </c>
      <c r="I1085" s="66">
        <f>+G1085*H1085</f>
        <v>2210</v>
      </c>
      <c r="J1085" s="113">
        <v>13</v>
      </c>
    </row>
    <row r="1086" spans="1:10">
      <c r="J1086" s="113"/>
    </row>
    <row r="1087" spans="1:10" ht="31.5" customHeight="1">
      <c r="A1087" s="320" t="s">
        <v>1042</v>
      </c>
      <c r="B1087" s="320"/>
      <c r="C1087" s="320"/>
      <c r="D1087" s="320"/>
      <c r="E1087" s="320"/>
      <c r="F1087" s="320"/>
      <c r="J1087" s="113"/>
    </row>
    <row r="1088" spans="1:10">
      <c r="J1088" s="113"/>
    </row>
    <row r="1089" spans="1:10">
      <c r="F1089" s="64" t="s">
        <v>1077</v>
      </c>
      <c r="G1089" s="66">
        <v>15</v>
      </c>
      <c r="H1089" s="66">
        <v>13</v>
      </c>
      <c r="I1089" s="66">
        <f>+G1089*H1089</f>
        <v>195</v>
      </c>
      <c r="J1089" s="113">
        <v>13</v>
      </c>
    </row>
    <row r="1090" spans="1:10">
      <c r="J1090" s="113"/>
    </row>
    <row r="1091" spans="1:10" ht="105.75" customHeight="1">
      <c r="A1091" s="320" t="s">
        <v>568</v>
      </c>
      <c r="B1091" s="320"/>
      <c r="C1091" s="320"/>
      <c r="D1091" s="320"/>
      <c r="E1091" s="320"/>
      <c r="F1091" s="320"/>
      <c r="J1091" s="113"/>
    </row>
    <row r="1092" spans="1:10">
      <c r="J1092" s="113"/>
    </row>
    <row r="1093" spans="1:10">
      <c r="F1093" s="64" t="s">
        <v>1077</v>
      </c>
      <c r="G1093" s="66">
        <v>25</v>
      </c>
      <c r="H1093" s="66">
        <v>13</v>
      </c>
      <c r="I1093" s="66">
        <f>+G1093*H1093</f>
        <v>325</v>
      </c>
      <c r="J1093" s="113">
        <v>13</v>
      </c>
    </row>
    <row r="1094" spans="1:10">
      <c r="J1094" s="113"/>
    </row>
    <row r="1095" spans="1:10" ht="74.25" customHeight="1">
      <c r="A1095" s="320" t="s">
        <v>569</v>
      </c>
      <c r="B1095" s="320"/>
      <c r="C1095" s="320"/>
      <c r="D1095" s="320"/>
      <c r="E1095" s="320"/>
      <c r="F1095" s="320"/>
      <c r="J1095" s="113"/>
    </row>
    <row r="1096" spans="1:10">
      <c r="J1096" s="113"/>
    </row>
    <row r="1097" spans="1:10">
      <c r="F1097" s="64" t="s">
        <v>50</v>
      </c>
      <c r="G1097" s="66">
        <v>1</v>
      </c>
      <c r="H1097" s="66">
        <v>200</v>
      </c>
      <c r="I1097" s="66">
        <f>+G1097*H1097</f>
        <v>200</v>
      </c>
      <c r="J1097" s="113">
        <v>200</v>
      </c>
    </row>
    <row r="1098" spans="1:10">
      <c r="J1098" s="113"/>
    </row>
    <row r="1099" spans="1:10" ht="117" customHeight="1">
      <c r="A1099" s="320" t="s">
        <v>570</v>
      </c>
      <c r="B1099" s="320"/>
      <c r="C1099" s="320"/>
      <c r="D1099" s="320"/>
      <c r="E1099" s="320"/>
      <c r="F1099" s="320"/>
      <c r="J1099" s="113"/>
    </row>
    <row r="1100" spans="1:10">
      <c r="J1100" s="113"/>
    </row>
    <row r="1101" spans="1:10">
      <c r="F1101" s="64" t="s">
        <v>292</v>
      </c>
      <c r="G1101" s="66">
        <v>1</v>
      </c>
      <c r="H1101" s="66">
        <v>2000</v>
      </c>
      <c r="I1101" s="66">
        <f>+G1101*H1101</f>
        <v>2000</v>
      </c>
      <c r="J1101" s="113">
        <v>2000</v>
      </c>
    </row>
    <row r="1102" spans="1:10" ht="15" thickBot="1">
      <c r="J1102" s="113"/>
    </row>
    <row r="1103" spans="1:10" ht="15">
      <c r="C1103" s="77" t="s">
        <v>545</v>
      </c>
      <c r="D1103" s="77"/>
      <c r="E1103" s="77"/>
      <c r="F1103" s="77"/>
      <c r="G1103" s="78"/>
      <c r="H1103" s="78"/>
      <c r="I1103" s="78">
        <f>SUM(I1055:I1102)</f>
        <v>10965</v>
      </c>
      <c r="J1103" s="114"/>
    </row>
    <row r="1104" spans="1:10">
      <c r="J1104" s="113"/>
    </row>
    <row r="1105" spans="1:10">
      <c r="J1105" s="113"/>
    </row>
    <row r="1106" spans="1:10" ht="15">
      <c r="A1106" s="65" t="s">
        <v>571</v>
      </c>
      <c r="J1106" s="113"/>
    </row>
    <row r="1107" spans="1:10">
      <c r="J1107" s="113"/>
    </row>
    <row r="1108" spans="1:10" ht="117.75" customHeight="1">
      <c r="A1108" s="320" t="s">
        <v>1758</v>
      </c>
      <c r="B1108" s="320"/>
      <c r="C1108" s="320"/>
      <c r="D1108" s="320"/>
      <c r="E1108" s="320"/>
      <c r="F1108" s="320"/>
      <c r="J1108" s="113"/>
    </row>
    <row r="1109" spans="1:10">
      <c r="F1109" s="67" t="s">
        <v>596</v>
      </c>
      <c r="G1109" s="76">
        <v>465</v>
      </c>
      <c r="H1109" s="66">
        <v>55</v>
      </c>
      <c r="I1109" s="66">
        <f>+G1109*H1109</f>
        <v>25575</v>
      </c>
      <c r="J1109" s="113">
        <v>55</v>
      </c>
    </row>
    <row r="1110" spans="1:10">
      <c r="J1110" s="113"/>
    </row>
    <row r="1111" spans="1:10" ht="32.25" customHeight="1">
      <c r="A1111" s="320" t="s">
        <v>1759</v>
      </c>
      <c r="B1111" s="320"/>
      <c r="C1111" s="320"/>
      <c r="D1111" s="320"/>
      <c r="E1111" s="320"/>
      <c r="F1111" s="320"/>
      <c r="J1111" s="113"/>
    </row>
    <row r="1112" spans="1:10">
      <c r="F1112" s="64" t="s">
        <v>1739</v>
      </c>
      <c r="G1112" s="66">
        <v>37</v>
      </c>
      <c r="H1112" s="66">
        <v>140</v>
      </c>
      <c r="I1112" s="66">
        <f>+G1112*H1112</f>
        <v>5180</v>
      </c>
      <c r="J1112" s="113">
        <v>140</v>
      </c>
    </row>
    <row r="1113" spans="1:10">
      <c r="J1113" s="113"/>
    </row>
    <row r="1114" spans="1:10" ht="30" customHeight="1">
      <c r="A1114" s="320" t="s">
        <v>1760</v>
      </c>
      <c r="B1114" s="320"/>
      <c r="C1114" s="320"/>
      <c r="D1114" s="320"/>
      <c r="E1114" s="320"/>
      <c r="F1114" s="320"/>
      <c r="J1114" s="113"/>
    </row>
    <row r="1115" spans="1:10">
      <c r="F1115" s="64" t="s">
        <v>292</v>
      </c>
      <c r="G1115" s="66">
        <v>3</v>
      </c>
      <c r="H1115" s="66">
        <v>195</v>
      </c>
      <c r="I1115" s="66">
        <f>+G1115*H1115</f>
        <v>585</v>
      </c>
      <c r="J1115" s="113">
        <v>195</v>
      </c>
    </row>
    <row r="1116" spans="1:10">
      <c r="J1116" s="113"/>
    </row>
    <row r="1117" spans="1:10" ht="17.25" customHeight="1">
      <c r="A1117" s="64" t="s">
        <v>1761</v>
      </c>
      <c r="J1117" s="113"/>
    </row>
    <row r="1118" spans="1:10">
      <c r="J1118" s="113"/>
    </row>
    <row r="1119" spans="1:10">
      <c r="A1119" s="64" t="s">
        <v>1762</v>
      </c>
      <c r="F1119" s="64" t="s">
        <v>1077</v>
      </c>
      <c r="G1119" s="66">
        <v>14</v>
      </c>
      <c r="H1119" s="66">
        <v>10</v>
      </c>
      <c r="I1119" s="66">
        <f>+G1119*H1119</f>
        <v>140</v>
      </c>
      <c r="J1119" s="113">
        <v>10</v>
      </c>
    </row>
    <row r="1120" spans="1:10">
      <c r="A1120" s="64" t="s">
        <v>1763</v>
      </c>
      <c r="F1120" s="64" t="s">
        <v>1077</v>
      </c>
      <c r="G1120" s="66">
        <v>13</v>
      </c>
      <c r="H1120" s="66">
        <v>15</v>
      </c>
      <c r="I1120" s="66">
        <f>+G1120*H1120</f>
        <v>195</v>
      </c>
      <c r="J1120" s="113">
        <v>15</v>
      </c>
    </row>
    <row r="1121" spans="1:10">
      <c r="A1121" s="64" t="s">
        <v>1764</v>
      </c>
      <c r="F1121" s="64" t="s">
        <v>1077</v>
      </c>
      <c r="G1121" s="66">
        <v>7</v>
      </c>
      <c r="H1121" s="66">
        <v>20</v>
      </c>
      <c r="I1121" s="66">
        <f>+G1121*H1121</f>
        <v>140</v>
      </c>
      <c r="J1121" s="113">
        <v>20</v>
      </c>
    </row>
    <row r="1122" spans="1:10">
      <c r="J1122" s="113"/>
    </row>
    <row r="1123" spans="1:10">
      <c r="A1123" s="64" t="s">
        <v>1083</v>
      </c>
      <c r="J1123" s="113"/>
    </row>
    <row r="1124" spans="1:10">
      <c r="A1124" s="64" t="s">
        <v>1084</v>
      </c>
      <c r="F1124" s="64" t="s">
        <v>292</v>
      </c>
      <c r="G1124" s="66">
        <v>2</v>
      </c>
      <c r="H1124" s="66">
        <v>90</v>
      </c>
      <c r="I1124" s="66">
        <f>+G1124*H1124</f>
        <v>180</v>
      </c>
      <c r="J1124" s="113">
        <v>90</v>
      </c>
    </row>
    <row r="1125" spans="1:10">
      <c r="A1125" s="64" t="s">
        <v>1763</v>
      </c>
      <c r="F1125" s="64" t="s">
        <v>292</v>
      </c>
      <c r="G1125" s="66">
        <v>2</v>
      </c>
      <c r="H1125" s="66">
        <v>60</v>
      </c>
      <c r="I1125" s="66">
        <f>+G1125*H1125</f>
        <v>120</v>
      </c>
      <c r="J1125" s="113">
        <v>60</v>
      </c>
    </row>
    <row r="1126" spans="1:10">
      <c r="J1126" s="113"/>
    </row>
    <row r="1127" spans="1:10" ht="45.75" customHeight="1">
      <c r="A1127" s="320" t="s">
        <v>1432</v>
      </c>
      <c r="B1127" s="320"/>
      <c r="C1127" s="320"/>
      <c r="D1127" s="320"/>
      <c r="E1127" s="320"/>
      <c r="F1127" s="320"/>
      <c r="J1127" s="113"/>
    </row>
    <row r="1128" spans="1:10">
      <c r="F1128" s="64" t="s">
        <v>292</v>
      </c>
      <c r="G1128" s="66">
        <v>2</v>
      </c>
      <c r="H1128" s="66">
        <v>110</v>
      </c>
      <c r="I1128" s="66">
        <f>+G1128*H1128</f>
        <v>220</v>
      </c>
      <c r="J1128" s="113">
        <v>110</v>
      </c>
    </row>
    <row r="1129" spans="1:10">
      <c r="J1129" s="113"/>
    </row>
    <row r="1130" spans="1:10">
      <c r="A1130" s="64" t="s">
        <v>1433</v>
      </c>
      <c r="J1130" s="113"/>
    </row>
    <row r="1131" spans="1:10">
      <c r="F1131" s="64" t="s">
        <v>292</v>
      </c>
      <c r="G1131" s="66">
        <v>1</v>
      </c>
      <c r="H1131" s="66">
        <v>150</v>
      </c>
      <c r="I1131" s="66">
        <f>+G1131*H1131</f>
        <v>150</v>
      </c>
      <c r="J1131" s="113">
        <v>150</v>
      </c>
    </row>
    <row r="1132" spans="1:10">
      <c r="J1132" s="113"/>
    </row>
    <row r="1133" spans="1:10" ht="60" customHeight="1">
      <c r="A1133" s="320" t="s">
        <v>1183</v>
      </c>
      <c r="B1133" s="320"/>
      <c r="C1133" s="320"/>
      <c r="D1133" s="320"/>
      <c r="E1133" s="320"/>
      <c r="F1133" s="320"/>
      <c r="J1133" s="113"/>
    </row>
    <row r="1134" spans="1:10">
      <c r="J1134" s="113"/>
    </row>
    <row r="1135" spans="1:10">
      <c r="F1135" s="64" t="s">
        <v>292</v>
      </c>
      <c r="G1135" s="66">
        <v>2</v>
      </c>
      <c r="H1135" s="66">
        <v>900</v>
      </c>
      <c r="I1135" s="66">
        <f>+G1135*H1135</f>
        <v>1800</v>
      </c>
      <c r="J1135" s="113">
        <v>900</v>
      </c>
    </row>
    <row r="1136" spans="1:10">
      <c r="J1136" s="113"/>
    </row>
    <row r="1137" spans="1:10">
      <c r="A1137" s="64" t="s">
        <v>1184</v>
      </c>
      <c r="J1137" s="113"/>
    </row>
    <row r="1138" spans="1:10">
      <c r="F1138" s="64" t="s">
        <v>292</v>
      </c>
      <c r="G1138" s="66">
        <v>2</v>
      </c>
      <c r="H1138" s="66">
        <v>1000</v>
      </c>
      <c r="I1138" s="66">
        <f>+G1138*H1138</f>
        <v>2000</v>
      </c>
      <c r="J1138" s="113">
        <v>1000</v>
      </c>
    </row>
    <row r="1139" spans="1:10">
      <c r="J1139" s="113"/>
    </row>
    <row r="1140" spans="1:10" ht="45.75" customHeight="1">
      <c r="A1140" s="320" t="s">
        <v>1185</v>
      </c>
      <c r="B1140" s="320"/>
      <c r="C1140" s="320"/>
      <c r="D1140" s="320"/>
      <c r="E1140" s="320"/>
      <c r="F1140" s="320"/>
      <c r="J1140" s="113"/>
    </row>
    <row r="1141" spans="1:10">
      <c r="J1141" s="113"/>
    </row>
    <row r="1142" spans="1:10" ht="75.75" customHeight="1">
      <c r="A1142" s="320" t="s">
        <v>111</v>
      </c>
      <c r="B1142" s="320"/>
      <c r="C1142" s="320"/>
      <c r="D1142" s="320"/>
      <c r="E1142" s="320"/>
      <c r="F1142" s="320"/>
      <c r="J1142" s="113"/>
    </row>
    <row r="1143" spans="1:10">
      <c r="F1143" s="64" t="s">
        <v>1077</v>
      </c>
      <c r="G1143" s="66">
        <v>59</v>
      </c>
      <c r="H1143" s="66">
        <v>35</v>
      </c>
      <c r="I1143" s="66">
        <f>+G1143*H1143</f>
        <v>2065</v>
      </c>
      <c r="J1143" s="113">
        <v>35</v>
      </c>
    </row>
    <row r="1144" spans="1:10">
      <c r="J1144" s="113"/>
    </row>
    <row r="1145" spans="1:10" ht="45" customHeight="1">
      <c r="A1145" s="320" t="s">
        <v>16</v>
      </c>
      <c r="B1145" s="320"/>
      <c r="C1145" s="320"/>
      <c r="D1145" s="320"/>
      <c r="E1145" s="320"/>
      <c r="F1145" s="320"/>
      <c r="J1145" s="113"/>
    </row>
    <row r="1146" spans="1:10">
      <c r="J1146" s="113"/>
    </row>
    <row r="1147" spans="1:10">
      <c r="F1147" s="64" t="s">
        <v>292</v>
      </c>
      <c r="G1147" s="66">
        <v>5</v>
      </c>
      <c r="H1147" s="66">
        <v>200</v>
      </c>
      <c r="I1147" s="66">
        <f>+G1147*H1147</f>
        <v>1000</v>
      </c>
      <c r="J1147" s="113">
        <v>200</v>
      </c>
    </row>
    <row r="1148" spans="1:10">
      <c r="J1148" s="113"/>
    </row>
    <row r="1149" spans="1:10" ht="117.75" customHeight="1">
      <c r="A1149" s="320" t="s">
        <v>397</v>
      </c>
      <c r="B1149" s="320"/>
      <c r="C1149" s="320"/>
      <c r="D1149" s="320"/>
      <c r="E1149" s="320"/>
      <c r="F1149" s="320"/>
      <c r="J1149" s="113"/>
    </row>
    <row r="1150" spans="1:10">
      <c r="F1150" s="64" t="s">
        <v>1077</v>
      </c>
      <c r="G1150" s="66">
        <v>28</v>
      </c>
      <c r="H1150" s="66">
        <v>55</v>
      </c>
      <c r="I1150" s="66">
        <f>+G1150*H1150</f>
        <v>1540</v>
      </c>
      <c r="J1150" s="113">
        <v>55</v>
      </c>
    </row>
    <row r="1151" spans="1:10">
      <c r="J1151" s="113"/>
    </row>
    <row r="1152" spans="1:10" ht="43.5" customHeight="1">
      <c r="A1152" s="320" t="s">
        <v>398</v>
      </c>
      <c r="B1152" s="320"/>
      <c r="C1152" s="320"/>
      <c r="D1152" s="320"/>
      <c r="E1152" s="320"/>
      <c r="F1152" s="320"/>
      <c r="J1152" s="113"/>
    </row>
    <row r="1153" spans="1:10">
      <c r="J1153" s="113"/>
    </row>
    <row r="1154" spans="1:10">
      <c r="F1154" s="64" t="s">
        <v>292</v>
      </c>
      <c r="G1154" s="66">
        <v>6</v>
      </c>
      <c r="H1154" s="66">
        <v>350</v>
      </c>
      <c r="I1154" s="66">
        <f>+G1154*H1154</f>
        <v>2100</v>
      </c>
      <c r="J1154" s="113">
        <v>350</v>
      </c>
    </row>
    <row r="1155" spans="1:10">
      <c r="J1155" s="113"/>
    </row>
    <row r="1156" spans="1:10" ht="63" customHeight="1">
      <c r="A1156" s="320" t="s">
        <v>399</v>
      </c>
      <c r="B1156" s="320"/>
      <c r="C1156" s="320"/>
      <c r="D1156" s="320"/>
      <c r="E1156" s="320"/>
      <c r="F1156" s="320"/>
      <c r="J1156" s="113"/>
    </row>
    <row r="1157" spans="1:10">
      <c r="J1157" s="113"/>
    </row>
    <row r="1158" spans="1:10">
      <c r="F1158" s="64" t="s">
        <v>292</v>
      </c>
      <c r="G1158" s="66">
        <v>6</v>
      </c>
      <c r="H1158" s="66">
        <v>1450</v>
      </c>
      <c r="I1158" s="66">
        <f>+G1158*H1158</f>
        <v>8700</v>
      </c>
      <c r="J1158" s="113">
        <v>1450</v>
      </c>
    </row>
    <row r="1159" spans="1:10">
      <c r="J1159" s="113"/>
    </row>
    <row r="1160" spans="1:10" ht="45.75" customHeight="1">
      <c r="A1160" s="320" t="s">
        <v>1239</v>
      </c>
      <c r="B1160" s="320"/>
      <c r="C1160" s="320"/>
      <c r="D1160" s="320"/>
      <c r="E1160" s="320"/>
      <c r="F1160" s="320"/>
      <c r="J1160" s="113"/>
    </row>
    <row r="1161" spans="1:10">
      <c r="J1161" s="113"/>
    </row>
    <row r="1162" spans="1:10" ht="33" customHeight="1">
      <c r="A1162" s="320" t="s">
        <v>1240</v>
      </c>
      <c r="B1162" s="320"/>
      <c r="C1162" s="320"/>
      <c r="D1162" s="320"/>
      <c r="E1162" s="320"/>
      <c r="F1162" s="320"/>
      <c r="J1162" s="113"/>
    </row>
    <row r="1163" spans="1:10">
      <c r="F1163" s="64" t="s">
        <v>1739</v>
      </c>
      <c r="G1163" s="66">
        <v>0.2</v>
      </c>
      <c r="H1163" s="66">
        <v>650</v>
      </c>
      <c r="I1163" s="66">
        <f>+G1163*H1163</f>
        <v>130</v>
      </c>
      <c r="J1163" s="113">
        <v>650</v>
      </c>
    </row>
    <row r="1164" spans="1:10">
      <c r="J1164" s="113"/>
    </row>
    <row r="1165" spans="1:10" ht="117" customHeight="1">
      <c r="A1165" s="320" t="s">
        <v>1411</v>
      </c>
      <c r="B1165" s="320"/>
      <c r="C1165" s="320"/>
      <c r="D1165" s="320"/>
      <c r="E1165" s="320"/>
      <c r="F1165" s="320"/>
      <c r="J1165" s="113"/>
    </row>
    <row r="1166" spans="1:10">
      <c r="F1166" s="64" t="s">
        <v>1077</v>
      </c>
      <c r="G1166" s="66">
        <v>8</v>
      </c>
      <c r="H1166" s="66">
        <v>55</v>
      </c>
      <c r="I1166" s="66">
        <f>+G1166*H1166</f>
        <v>440</v>
      </c>
      <c r="J1166" s="113">
        <v>55</v>
      </c>
    </row>
    <row r="1167" spans="1:10">
      <c r="J1167" s="113"/>
    </row>
    <row r="1168" spans="1:10">
      <c r="A1168" s="64" t="s">
        <v>1412</v>
      </c>
      <c r="J1168" s="113"/>
    </row>
    <row r="1169" spans="1:10">
      <c r="A1169" s="64" t="s">
        <v>1413</v>
      </c>
      <c r="J1169" s="113"/>
    </row>
    <row r="1170" spans="1:10">
      <c r="F1170" s="64" t="s">
        <v>1423</v>
      </c>
      <c r="G1170" s="66">
        <v>4</v>
      </c>
      <c r="H1170" s="66">
        <v>90</v>
      </c>
      <c r="I1170" s="66">
        <f>+G1170*H1170</f>
        <v>360</v>
      </c>
      <c r="J1170" s="113">
        <v>90</v>
      </c>
    </row>
    <row r="1171" spans="1:10">
      <c r="A1171" s="64" t="s">
        <v>1609</v>
      </c>
      <c r="J1171" s="113"/>
    </row>
    <row r="1172" spans="1:10" ht="90" customHeight="1">
      <c r="A1172" s="320" t="s">
        <v>682</v>
      </c>
      <c r="B1172" s="320"/>
      <c r="C1172" s="320"/>
      <c r="D1172" s="320"/>
      <c r="E1172" s="320"/>
      <c r="F1172" s="320"/>
      <c r="J1172" s="113"/>
    </row>
    <row r="1173" spans="1:10">
      <c r="J1173" s="113"/>
    </row>
    <row r="1174" spans="1:10">
      <c r="F1174" s="64" t="s">
        <v>292</v>
      </c>
      <c r="G1174" s="66">
        <v>1</v>
      </c>
      <c r="H1174" s="66">
        <v>550</v>
      </c>
      <c r="I1174" s="66">
        <f>+G1174*H1174</f>
        <v>550</v>
      </c>
      <c r="J1174" s="113">
        <v>550</v>
      </c>
    </row>
    <row r="1175" spans="1:10">
      <c r="J1175" s="113"/>
    </row>
    <row r="1176" spans="1:10" ht="60" customHeight="1">
      <c r="A1176" s="320" t="s">
        <v>987</v>
      </c>
      <c r="B1176" s="320"/>
      <c r="C1176" s="320"/>
      <c r="D1176" s="320"/>
      <c r="E1176" s="320"/>
      <c r="F1176" s="320"/>
      <c r="J1176" s="113"/>
    </row>
    <row r="1177" spans="1:10">
      <c r="F1177" s="64" t="s">
        <v>292</v>
      </c>
      <c r="G1177" s="66">
        <v>1</v>
      </c>
      <c r="H1177" s="66">
        <v>1100</v>
      </c>
      <c r="I1177" s="66">
        <f>+G1177*H1177</f>
        <v>1100</v>
      </c>
      <c r="J1177" s="113">
        <v>1100</v>
      </c>
    </row>
    <row r="1178" spans="1:10">
      <c r="J1178" s="113"/>
    </row>
    <row r="1179" spans="1:10" ht="90" customHeight="1">
      <c r="A1179" s="320" t="s">
        <v>1746</v>
      </c>
      <c r="B1179" s="320"/>
      <c r="C1179" s="320"/>
      <c r="D1179" s="320"/>
      <c r="E1179" s="320"/>
      <c r="F1179" s="320"/>
      <c r="J1179" s="113"/>
    </row>
    <row r="1180" spans="1:10">
      <c r="J1180" s="113"/>
    </row>
    <row r="1181" spans="1:10">
      <c r="F1181" s="64" t="s">
        <v>1739</v>
      </c>
      <c r="G1181" s="66">
        <v>0.4</v>
      </c>
      <c r="H1181" s="66">
        <v>180</v>
      </c>
      <c r="I1181" s="66">
        <f>+G1181*H1181</f>
        <v>72</v>
      </c>
      <c r="J1181" s="113">
        <v>180</v>
      </c>
    </row>
    <row r="1182" spans="1:10">
      <c r="J1182" s="113"/>
    </row>
    <row r="1183" spans="1:10" ht="62.25" customHeight="1">
      <c r="A1183" s="320" t="s">
        <v>1793</v>
      </c>
      <c r="B1183" s="320"/>
      <c r="C1183" s="320"/>
      <c r="D1183" s="320"/>
      <c r="E1183" s="320"/>
      <c r="F1183" s="320"/>
      <c r="J1183" s="113"/>
    </row>
    <row r="1184" spans="1:10">
      <c r="J1184" s="113"/>
    </row>
    <row r="1185" spans="1:10">
      <c r="F1185" s="64" t="s">
        <v>292</v>
      </c>
      <c r="G1185" s="66">
        <v>2</v>
      </c>
      <c r="H1185" s="66">
        <v>110</v>
      </c>
      <c r="I1185" s="66">
        <f>+G1185*H1185</f>
        <v>220</v>
      </c>
      <c r="J1185" s="113">
        <v>110</v>
      </c>
    </row>
    <row r="1186" spans="1:10">
      <c r="J1186" s="113"/>
    </row>
    <row r="1187" spans="1:10" ht="60" customHeight="1">
      <c r="A1187" s="320" t="s">
        <v>1794</v>
      </c>
      <c r="B1187" s="320"/>
      <c r="C1187" s="320"/>
      <c r="D1187" s="320"/>
      <c r="E1187" s="320"/>
      <c r="F1187" s="320"/>
      <c r="J1187" s="113"/>
    </row>
    <row r="1188" spans="1:10">
      <c r="J1188" s="113"/>
    </row>
    <row r="1189" spans="1:10">
      <c r="F1189" s="64" t="s">
        <v>292</v>
      </c>
      <c r="G1189" s="66">
        <v>2</v>
      </c>
      <c r="H1189" s="66">
        <v>750</v>
      </c>
      <c r="I1189" s="66">
        <f>+G1189*H1189</f>
        <v>1500</v>
      </c>
      <c r="J1189" s="113">
        <v>750</v>
      </c>
    </row>
    <row r="1190" spans="1:10" ht="15" thickBot="1"/>
    <row r="1191" spans="1:10" ht="15">
      <c r="C1191" s="77" t="s">
        <v>545</v>
      </c>
      <c r="D1191" s="77"/>
      <c r="E1191" s="77"/>
      <c r="F1191" s="77"/>
      <c r="G1191" s="78"/>
      <c r="H1191" s="78"/>
      <c r="I1191" s="78">
        <f>SUM(I1108:I1190)</f>
        <v>56062</v>
      </c>
    </row>
  </sheetData>
  <mergeCells count="198">
    <mergeCell ref="A55:F55"/>
    <mergeCell ref="A58:F58"/>
    <mergeCell ref="A61:F61"/>
    <mergeCell ref="A64:F64"/>
    <mergeCell ref="A67:F67"/>
    <mergeCell ref="A70:F70"/>
    <mergeCell ref="A74:F74"/>
    <mergeCell ref="A77:F77"/>
    <mergeCell ref="A115:F115"/>
    <mergeCell ref="A123:F123"/>
    <mergeCell ref="A126:F126"/>
    <mergeCell ref="A137:F137"/>
    <mergeCell ref="A142:F142"/>
    <mergeCell ref="A174:F174"/>
    <mergeCell ref="A178:F178"/>
    <mergeCell ref="A182:F182"/>
    <mergeCell ref="A81:F81"/>
    <mergeCell ref="A85:F85"/>
    <mergeCell ref="A88:F88"/>
    <mergeCell ref="A91:F91"/>
    <mergeCell ref="A94:F94"/>
    <mergeCell ref="A97:F97"/>
    <mergeCell ref="A108:F108"/>
    <mergeCell ref="A112:F112"/>
    <mergeCell ref="A240:F240"/>
    <mergeCell ref="A244:F244"/>
    <mergeCell ref="A258:F258"/>
    <mergeCell ref="A262:F262"/>
    <mergeCell ref="A276:F276"/>
    <mergeCell ref="A280:F280"/>
    <mergeCell ref="A291:F291"/>
    <mergeCell ref="A295:F295"/>
    <mergeCell ref="A184:F184"/>
    <mergeCell ref="A189:F189"/>
    <mergeCell ref="A205:F205"/>
    <mergeCell ref="A209:F209"/>
    <mergeCell ref="A210:F210"/>
    <mergeCell ref="A211:F211"/>
    <mergeCell ref="A223:F223"/>
    <mergeCell ref="A227:F227"/>
    <mergeCell ref="A391:F391"/>
    <mergeCell ref="A398:F398"/>
    <mergeCell ref="A403:F403"/>
    <mergeCell ref="A407:F407"/>
    <mergeCell ref="A410:F410"/>
    <mergeCell ref="A414:F414"/>
    <mergeCell ref="A417:F417"/>
    <mergeCell ref="A421:F421"/>
    <mergeCell ref="A304:F304"/>
    <mergeCell ref="A308:F308"/>
    <mergeCell ref="A314:F314"/>
    <mergeCell ref="A318:F318"/>
    <mergeCell ref="A344:F344"/>
    <mergeCell ref="A354:F354"/>
    <mergeCell ref="A371:F371"/>
    <mergeCell ref="A375:F375"/>
    <mergeCell ref="A471:F471"/>
    <mergeCell ref="A477:F477"/>
    <mergeCell ref="A482:F482"/>
    <mergeCell ref="A487:F487"/>
    <mergeCell ref="A495:F495"/>
    <mergeCell ref="A507:F507"/>
    <mergeCell ref="A513:F513"/>
    <mergeCell ref="A520:F520"/>
    <mergeCell ref="A427:F427"/>
    <mergeCell ref="A431:F431"/>
    <mergeCell ref="A436:F436"/>
    <mergeCell ref="A441:F441"/>
    <mergeCell ref="A445:F445"/>
    <mergeCell ref="A453:F453"/>
    <mergeCell ref="A459:F459"/>
    <mergeCell ref="A465:F465"/>
    <mergeCell ref="A588:F588"/>
    <mergeCell ref="A595:F595"/>
    <mergeCell ref="A598:F598"/>
    <mergeCell ref="A605:F605"/>
    <mergeCell ref="A614:F614"/>
    <mergeCell ref="A621:F621"/>
    <mergeCell ref="A629:F629"/>
    <mergeCell ref="A633:F633"/>
    <mergeCell ref="A526:F526"/>
    <mergeCell ref="A535:F535"/>
    <mergeCell ref="A554:F554"/>
    <mergeCell ref="A558:F558"/>
    <mergeCell ref="A562:F562"/>
    <mergeCell ref="A566:F566"/>
    <mergeCell ref="A570:F570"/>
    <mergeCell ref="A584:F584"/>
    <mergeCell ref="A668:F668"/>
    <mergeCell ref="A672:F672"/>
    <mergeCell ref="A676:F676"/>
    <mergeCell ref="A679:F679"/>
    <mergeCell ref="A683:F683"/>
    <mergeCell ref="A686:F686"/>
    <mergeCell ref="A689:F689"/>
    <mergeCell ref="A692:F692"/>
    <mergeCell ref="A637:F637"/>
    <mergeCell ref="A641:F641"/>
    <mergeCell ref="A645:F645"/>
    <mergeCell ref="A649:F649"/>
    <mergeCell ref="A653:F653"/>
    <mergeCell ref="A657:F657"/>
    <mergeCell ref="A660:F660"/>
    <mergeCell ref="A664:F664"/>
    <mergeCell ref="A732:F732"/>
    <mergeCell ref="A734:F734"/>
    <mergeCell ref="A735:F735"/>
    <mergeCell ref="A736:F736"/>
    <mergeCell ref="A740:F740"/>
    <mergeCell ref="A744:F744"/>
    <mergeCell ref="A747:F747"/>
    <mergeCell ref="A755:F755"/>
    <mergeCell ref="A696:F696"/>
    <mergeCell ref="A700:F700"/>
    <mergeCell ref="A704:F704"/>
    <mergeCell ref="A707:F707"/>
    <mergeCell ref="A711:F711"/>
    <mergeCell ref="A715:F715"/>
    <mergeCell ref="A719:F719"/>
    <mergeCell ref="A723:F723"/>
    <mergeCell ref="A798:F798"/>
    <mergeCell ref="A802:F802"/>
    <mergeCell ref="A806:F806"/>
    <mergeCell ref="A809:F809"/>
    <mergeCell ref="A812:F812"/>
    <mergeCell ref="A815:F815"/>
    <mergeCell ref="A818:F818"/>
    <mergeCell ref="A823:F823"/>
    <mergeCell ref="A758:F758"/>
    <mergeCell ref="A762:F762"/>
    <mergeCell ref="A765:F765"/>
    <mergeCell ref="A770:F770"/>
    <mergeCell ref="A781:F781"/>
    <mergeCell ref="A785:F785"/>
    <mergeCell ref="A789:F789"/>
    <mergeCell ref="A793:F793"/>
    <mergeCell ref="A864:F864"/>
    <mergeCell ref="A886:F886"/>
    <mergeCell ref="A890:F890"/>
    <mergeCell ref="A893:F893"/>
    <mergeCell ref="A901:F901"/>
    <mergeCell ref="A905:F905"/>
    <mergeCell ref="A909:F909"/>
    <mergeCell ref="A913:F913"/>
    <mergeCell ref="A826:F826"/>
    <mergeCell ref="A830:F830"/>
    <mergeCell ref="A835:F835"/>
    <mergeCell ref="A839:F839"/>
    <mergeCell ref="A848:F848"/>
    <mergeCell ref="A852:F852"/>
    <mergeCell ref="A856:F856"/>
    <mergeCell ref="A860:F860"/>
    <mergeCell ref="A992:F992"/>
    <mergeCell ref="A1002:F1002"/>
    <mergeCell ref="A1008:F1008"/>
    <mergeCell ref="A1025:F1025"/>
    <mergeCell ref="A1033:F1033"/>
    <mergeCell ref="A1037:F1037"/>
    <mergeCell ref="A1042:F1042"/>
    <mergeCell ref="A1055:F1055"/>
    <mergeCell ref="A921:F921"/>
    <mergeCell ref="A925:F925"/>
    <mergeCell ref="A933:G933"/>
    <mergeCell ref="A940:F940"/>
    <mergeCell ref="A945:F945"/>
    <mergeCell ref="A966:F966"/>
    <mergeCell ref="A980:F980"/>
    <mergeCell ref="A988:F988"/>
    <mergeCell ref="A1091:F1091"/>
    <mergeCell ref="A1095:F1095"/>
    <mergeCell ref="A1099:F1099"/>
    <mergeCell ref="A1108:F1108"/>
    <mergeCell ref="A1111:F1111"/>
    <mergeCell ref="A1114:F1114"/>
    <mergeCell ref="A1127:F1127"/>
    <mergeCell ref="A1133:F1133"/>
    <mergeCell ref="A1059:F1059"/>
    <mergeCell ref="A1065:F1065"/>
    <mergeCell ref="A1069:F1069"/>
    <mergeCell ref="A1072:F1072"/>
    <mergeCell ref="A1076:F1076"/>
    <mergeCell ref="A1080:F1080"/>
    <mergeCell ref="A1083:F1083"/>
    <mergeCell ref="A1087:F1087"/>
    <mergeCell ref="A1183:F1183"/>
    <mergeCell ref="A1187:F1187"/>
    <mergeCell ref="A1165:F1165"/>
    <mergeCell ref="A1172:F1172"/>
    <mergeCell ref="A1176:F1176"/>
    <mergeCell ref="A1179:F1179"/>
    <mergeCell ref="A1140:F1140"/>
    <mergeCell ref="A1142:F1142"/>
    <mergeCell ref="A1145:F1145"/>
    <mergeCell ref="A1149:F1149"/>
    <mergeCell ref="A1152:F1152"/>
    <mergeCell ref="A1156:F1156"/>
    <mergeCell ref="A1160:F1160"/>
    <mergeCell ref="A1162:F116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indexed="34"/>
  </sheetPr>
  <dimension ref="A1:I326"/>
  <sheetViews>
    <sheetView topLeftCell="A18" zoomScaleSheetLayoutView="75" workbookViewId="0">
      <selection activeCell="J32" sqref="J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3.140625" style="168" bestFit="1" customWidth="1"/>
    <col min="7" max="7" width="11.7109375" style="106" hidden="1" customWidth="1"/>
    <col min="8" max="8" width="10.28515625" style="160" bestFit="1" customWidth="1"/>
    <col min="9" max="9" width="14" style="160" bestFit="1" customWidth="1"/>
  </cols>
  <sheetData>
    <row r="1" spans="1:9" s="4" customFormat="1" ht="25.5" customHeight="1">
      <c r="A1" s="127" t="s">
        <v>273</v>
      </c>
      <c r="B1" s="2" t="s">
        <v>274</v>
      </c>
      <c r="C1" s="3" t="s">
        <v>275</v>
      </c>
      <c r="D1" s="3" t="s">
        <v>276</v>
      </c>
      <c r="E1" s="174" t="s">
        <v>278</v>
      </c>
      <c r="F1" s="185" t="s">
        <v>279</v>
      </c>
      <c r="G1" s="3" t="s">
        <v>278</v>
      </c>
      <c r="H1" s="159"/>
      <c r="I1" s="159"/>
    </row>
    <row r="2" spans="1:9" s="4" customFormat="1" ht="25.5" customHeight="1">
      <c r="A2" s="155"/>
      <c r="B2" s="156"/>
      <c r="C2" s="157"/>
      <c r="D2" s="157"/>
      <c r="E2" s="179"/>
      <c r="F2" s="179"/>
      <c r="G2" s="165"/>
      <c r="H2" s="159"/>
      <c r="I2" s="159"/>
    </row>
    <row r="4" spans="1:9" ht="12.75" customHeight="1">
      <c r="A4" s="295" t="s">
        <v>800</v>
      </c>
      <c r="B4" s="296"/>
      <c r="C4" s="296"/>
      <c r="D4" s="296"/>
      <c r="E4" s="296"/>
      <c r="F4" s="296"/>
      <c r="G4" s="163"/>
    </row>
    <row r="5" spans="1:9" ht="12.75" customHeight="1">
      <c r="A5" s="132"/>
      <c r="B5" s="28"/>
      <c r="C5" s="28"/>
      <c r="D5" s="28"/>
      <c r="E5" s="167"/>
      <c r="F5" s="167"/>
      <c r="G5" s="166"/>
    </row>
    <row r="6" spans="1:9" ht="51" customHeight="1">
      <c r="A6" s="132"/>
      <c r="B6" s="35" t="s">
        <v>1440</v>
      </c>
      <c r="C6" s="28"/>
      <c r="D6" s="28"/>
      <c r="E6" s="167"/>
      <c r="F6" s="167"/>
      <c r="G6" s="166"/>
    </row>
    <row r="7" spans="1:9" ht="12.75" customHeight="1">
      <c r="A7" s="132"/>
      <c r="B7" s="35" t="s">
        <v>1804</v>
      </c>
      <c r="C7" s="28"/>
      <c r="D7" s="28"/>
      <c r="E7" s="167"/>
      <c r="F7" s="167"/>
      <c r="G7" s="166"/>
    </row>
    <row r="8" spans="1:9" ht="12.75" customHeight="1">
      <c r="A8" s="132"/>
      <c r="B8" s="35" t="s">
        <v>988</v>
      </c>
      <c r="C8" s="28"/>
      <c r="D8" s="28"/>
      <c r="E8" s="167"/>
      <c r="F8" s="167"/>
      <c r="G8" s="166"/>
    </row>
    <row r="9" spans="1:9" ht="51" customHeight="1">
      <c r="A9" s="132"/>
      <c r="B9" s="35" t="s">
        <v>1441</v>
      </c>
      <c r="C9" s="28"/>
      <c r="D9" s="28"/>
      <c r="E9" s="167"/>
      <c r="F9" s="167"/>
      <c r="G9" s="166"/>
    </row>
    <row r="10" spans="1:9" ht="25.5" customHeight="1">
      <c r="A10" s="132"/>
      <c r="B10" s="35" t="s">
        <v>1442</v>
      </c>
      <c r="C10" s="28"/>
      <c r="D10" s="28"/>
      <c r="E10" s="167"/>
      <c r="F10" s="167"/>
      <c r="G10" s="166"/>
    </row>
    <row r="11" spans="1:9" ht="25.5" customHeight="1">
      <c r="A11" s="132"/>
      <c r="B11" s="35" t="s">
        <v>1872</v>
      </c>
      <c r="C11" s="28"/>
      <c r="D11" s="28"/>
      <c r="E11" s="167"/>
      <c r="F11" s="167"/>
      <c r="G11" s="166"/>
    </row>
    <row r="12" spans="1:9" ht="51" customHeight="1">
      <c r="A12" s="132"/>
      <c r="B12" s="35" t="s">
        <v>1443</v>
      </c>
      <c r="C12" s="28"/>
      <c r="D12" s="28"/>
      <c r="E12" s="167"/>
      <c r="F12" s="167"/>
      <c r="G12" s="166"/>
    </row>
    <row r="13" spans="1:9" ht="51" customHeight="1">
      <c r="A13" s="132"/>
      <c r="B13" s="35" t="s">
        <v>1870</v>
      </c>
      <c r="C13" s="28"/>
      <c r="D13" s="28"/>
      <c r="E13" s="167"/>
      <c r="F13" s="167"/>
      <c r="G13" s="166"/>
    </row>
    <row r="14" spans="1:9" ht="114.75" customHeight="1">
      <c r="A14" s="132"/>
      <c r="B14" s="35" t="s">
        <v>370</v>
      </c>
      <c r="C14" s="28"/>
      <c r="D14" s="28"/>
      <c r="E14" s="167"/>
      <c r="F14" s="167"/>
      <c r="G14" s="166"/>
    </row>
    <row r="15" spans="1:9" ht="38.25" customHeight="1">
      <c r="A15" s="132"/>
      <c r="B15" s="35" t="s">
        <v>1654</v>
      </c>
      <c r="C15" s="28"/>
      <c r="D15" s="28"/>
      <c r="E15" s="167"/>
      <c r="F15" s="167"/>
      <c r="G15" s="166"/>
    </row>
    <row r="16" spans="1:9" ht="38.25" customHeight="1">
      <c r="A16" s="132"/>
      <c r="B16" s="35" t="s">
        <v>1576</v>
      </c>
      <c r="C16" s="28"/>
      <c r="D16" s="28"/>
      <c r="E16" s="167"/>
      <c r="F16" s="167"/>
      <c r="G16" s="166"/>
    </row>
    <row r="17" spans="1:7" ht="38.25" customHeight="1">
      <c r="A17" s="132"/>
      <c r="B17" s="35" t="s">
        <v>1577</v>
      </c>
      <c r="C17" s="28"/>
      <c r="D17" s="28"/>
      <c r="E17" s="167"/>
      <c r="F17" s="167"/>
      <c r="G17" s="166"/>
    </row>
    <row r="18" spans="1:7" ht="38.25" customHeight="1">
      <c r="A18" s="132"/>
      <c r="B18" s="35" t="s">
        <v>718</v>
      </c>
      <c r="C18" s="28"/>
      <c r="D18" s="28"/>
      <c r="E18" s="167"/>
      <c r="F18" s="167"/>
      <c r="G18" s="166"/>
    </row>
    <row r="19" spans="1:7" ht="12.75" customHeight="1">
      <c r="A19" s="132"/>
      <c r="B19" s="35" t="s">
        <v>1439</v>
      </c>
      <c r="C19" s="28"/>
      <c r="D19" s="28"/>
      <c r="E19" s="167"/>
      <c r="F19" s="167"/>
      <c r="G19" s="166"/>
    </row>
    <row r="20" spans="1:7" ht="12.75" customHeight="1">
      <c r="A20" s="132"/>
      <c r="B20" s="35"/>
      <c r="C20" s="28"/>
      <c r="D20" s="28"/>
      <c r="E20" s="167"/>
      <c r="F20" s="167"/>
      <c r="G20" s="166"/>
    </row>
    <row r="21" spans="1:7" ht="12.75" customHeight="1">
      <c r="A21" s="132"/>
      <c r="B21" s="35"/>
      <c r="C21" s="28"/>
      <c r="D21" s="28"/>
      <c r="E21" s="167"/>
      <c r="F21" s="167"/>
      <c r="G21" s="166"/>
    </row>
    <row r="22" spans="1:7" ht="12.75" customHeight="1">
      <c r="A22" s="132"/>
      <c r="B22" s="35"/>
      <c r="C22" s="28"/>
      <c r="D22" s="28"/>
      <c r="E22" s="167"/>
      <c r="F22" s="167"/>
      <c r="G22" s="166"/>
    </row>
    <row r="23" spans="1:7" ht="12.75" customHeight="1">
      <c r="A23" s="126" t="s">
        <v>277</v>
      </c>
      <c r="B23" s="33" t="s">
        <v>848</v>
      </c>
    </row>
    <row r="24" spans="1:7" ht="12.75" customHeight="1">
      <c r="A24" s="126"/>
      <c r="B24" s="33" t="s">
        <v>1045</v>
      </c>
    </row>
    <row r="25" spans="1:7" ht="12.75" customHeight="1">
      <c r="B25" s="19" t="s">
        <v>1617</v>
      </c>
    </row>
    <row r="26" spans="1:7" ht="12.75" customHeight="1">
      <c r="B26" s="19" t="s">
        <v>1065</v>
      </c>
    </row>
    <row r="27" spans="1:7" ht="12.75" customHeight="1">
      <c r="B27" s="5" t="s">
        <v>849</v>
      </c>
    </row>
    <row r="28" spans="1:7" ht="12.75" customHeight="1">
      <c r="B28" s="5" t="s">
        <v>1119</v>
      </c>
      <c r="G28" s="106">
        <v>1</v>
      </c>
    </row>
    <row r="29" spans="1:7" ht="12.75" customHeight="1">
      <c r="B29" s="29"/>
    </row>
    <row r="30" spans="1:7" ht="12.75" customHeight="1">
      <c r="B30" s="31" t="s">
        <v>1120</v>
      </c>
      <c r="C30" s="7" t="s">
        <v>1739</v>
      </c>
      <c r="E30" s="175">
        <f>ROUND(G30*$G$28,0)</f>
        <v>40</v>
      </c>
      <c r="F30" s="168">
        <f>+D30*E30</f>
        <v>0</v>
      </c>
      <c r="G30" s="106">
        <v>40</v>
      </c>
    </row>
    <row r="31" spans="1:7" ht="12.75" customHeight="1">
      <c r="B31" s="31"/>
      <c r="E31" s="175">
        <f t="shared" ref="E31:E94" si="0">ROUND(G31*$G$28,0)</f>
        <v>0</v>
      </c>
      <c r="F31" s="168">
        <f t="shared" ref="F31:F94" si="1">+D31*E31</f>
        <v>0</v>
      </c>
    </row>
    <row r="32" spans="1:7" ht="12.75" customHeight="1">
      <c r="B32" s="31"/>
      <c r="E32" s="175">
        <f t="shared" si="0"/>
        <v>0</v>
      </c>
      <c r="F32" s="168">
        <f t="shared" si="1"/>
        <v>0</v>
      </c>
    </row>
    <row r="33" spans="1:7" ht="12.75" customHeight="1">
      <c r="B33" s="31"/>
      <c r="E33" s="175">
        <f t="shared" si="0"/>
        <v>0</v>
      </c>
      <c r="F33" s="168">
        <f t="shared" si="1"/>
        <v>0</v>
      </c>
    </row>
    <row r="34" spans="1:7" ht="12.75" customHeight="1">
      <c r="A34" s="133"/>
      <c r="B34" s="34"/>
      <c r="E34" s="175">
        <f t="shared" si="0"/>
        <v>0</v>
      </c>
      <c r="F34" s="168">
        <f t="shared" si="1"/>
        <v>0</v>
      </c>
    </row>
    <row r="35" spans="1:7" ht="12.75" customHeight="1">
      <c r="A35" s="126" t="s">
        <v>280</v>
      </c>
      <c r="B35" s="123" t="s">
        <v>848</v>
      </c>
      <c r="E35" s="175">
        <f t="shared" si="0"/>
        <v>0</v>
      </c>
      <c r="F35" s="168">
        <f t="shared" si="1"/>
        <v>0</v>
      </c>
    </row>
    <row r="36" spans="1:7" ht="12.75" customHeight="1">
      <c r="A36" s="126"/>
      <c r="B36" s="33" t="s">
        <v>1192</v>
      </c>
      <c r="E36" s="175">
        <f t="shared" si="0"/>
        <v>0</v>
      </c>
      <c r="F36" s="168">
        <f t="shared" si="1"/>
        <v>0</v>
      </c>
    </row>
    <row r="37" spans="1:7" ht="12.75" customHeight="1">
      <c r="B37" s="19" t="s">
        <v>1617</v>
      </c>
      <c r="E37" s="175">
        <f t="shared" si="0"/>
        <v>0</v>
      </c>
      <c r="F37" s="168">
        <f t="shared" si="1"/>
        <v>0</v>
      </c>
    </row>
    <row r="38" spans="1:7" ht="12.75" customHeight="1">
      <c r="B38" s="19" t="s">
        <v>1065</v>
      </c>
      <c r="E38" s="175">
        <f t="shared" si="0"/>
        <v>0</v>
      </c>
      <c r="F38" s="168">
        <f t="shared" si="1"/>
        <v>0</v>
      </c>
    </row>
    <row r="39" spans="1:7" ht="12.75" customHeight="1">
      <c r="B39" s="5" t="s">
        <v>849</v>
      </c>
      <c r="E39" s="175">
        <f t="shared" si="0"/>
        <v>0</v>
      </c>
      <c r="F39" s="168">
        <f t="shared" si="1"/>
        <v>0</v>
      </c>
    </row>
    <row r="40" spans="1:7" ht="12.75" customHeight="1">
      <c r="B40" s="5" t="s">
        <v>1119</v>
      </c>
      <c r="E40" s="175">
        <f t="shared" si="0"/>
        <v>0</v>
      </c>
      <c r="F40" s="168">
        <f t="shared" si="1"/>
        <v>0</v>
      </c>
    </row>
    <row r="41" spans="1:7" ht="12.75" customHeight="1">
      <c r="B41" s="29"/>
      <c r="E41" s="175">
        <f t="shared" si="0"/>
        <v>0</v>
      </c>
      <c r="F41" s="168">
        <f t="shared" si="1"/>
        <v>0</v>
      </c>
    </row>
    <row r="42" spans="1:7" ht="12.75" customHeight="1">
      <c r="B42" s="31" t="s">
        <v>1120</v>
      </c>
      <c r="C42" s="7" t="s">
        <v>1739</v>
      </c>
      <c r="E42" s="175">
        <f t="shared" si="0"/>
        <v>40</v>
      </c>
      <c r="F42" s="168">
        <f t="shared" si="1"/>
        <v>0</v>
      </c>
      <c r="G42" s="106">
        <v>40</v>
      </c>
    </row>
    <row r="43" spans="1:7" ht="12.75" customHeight="1">
      <c r="A43" s="133"/>
      <c r="B43" s="34"/>
      <c r="E43" s="175">
        <f t="shared" si="0"/>
        <v>0</v>
      </c>
      <c r="F43" s="168">
        <f t="shared" si="1"/>
        <v>0</v>
      </c>
    </row>
    <row r="44" spans="1:7" ht="12.75" customHeight="1">
      <c r="A44" s="133"/>
      <c r="B44" s="34"/>
      <c r="E44" s="175">
        <f t="shared" si="0"/>
        <v>0</v>
      </c>
      <c r="F44" s="168">
        <f t="shared" si="1"/>
        <v>0</v>
      </c>
    </row>
    <row r="45" spans="1:7" ht="12.75" customHeight="1">
      <c r="A45" s="133"/>
      <c r="B45" s="34"/>
      <c r="E45" s="175">
        <f t="shared" si="0"/>
        <v>0</v>
      </c>
      <c r="F45" s="168">
        <f t="shared" si="1"/>
        <v>0</v>
      </c>
    </row>
    <row r="46" spans="1:7" ht="12.75" customHeight="1">
      <c r="A46" s="126" t="s">
        <v>290</v>
      </c>
      <c r="B46" s="123" t="s">
        <v>848</v>
      </c>
      <c r="E46" s="175">
        <f t="shared" si="0"/>
        <v>0</v>
      </c>
      <c r="F46" s="168">
        <f t="shared" si="1"/>
        <v>0</v>
      </c>
    </row>
    <row r="47" spans="1:7">
      <c r="B47" s="19" t="s">
        <v>1617</v>
      </c>
      <c r="E47" s="175">
        <f t="shared" si="0"/>
        <v>0</v>
      </c>
      <c r="F47" s="168">
        <f t="shared" si="1"/>
        <v>0</v>
      </c>
    </row>
    <row r="48" spans="1:7" ht="12.75" customHeight="1">
      <c r="B48" s="5" t="s">
        <v>849</v>
      </c>
      <c r="E48" s="175">
        <f t="shared" si="0"/>
        <v>0</v>
      </c>
      <c r="F48" s="168">
        <f t="shared" si="1"/>
        <v>0</v>
      </c>
    </row>
    <row r="49" spans="1:7" ht="12.75" customHeight="1">
      <c r="B49" s="5" t="s">
        <v>1119</v>
      </c>
      <c r="E49" s="175">
        <f t="shared" si="0"/>
        <v>0</v>
      </c>
      <c r="F49" s="168">
        <f t="shared" si="1"/>
        <v>0</v>
      </c>
    </row>
    <row r="50" spans="1:7" ht="12.75" customHeight="1">
      <c r="B50" s="136" t="s">
        <v>1067</v>
      </c>
      <c r="E50" s="175">
        <f t="shared" si="0"/>
        <v>0</v>
      </c>
      <c r="F50" s="168">
        <f t="shared" si="1"/>
        <v>0</v>
      </c>
    </row>
    <row r="51" spans="1:7" ht="12.75" customHeight="1">
      <c r="B51" s="29" t="s">
        <v>1064</v>
      </c>
      <c r="E51" s="175">
        <f t="shared" si="0"/>
        <v>0</v>
      </c>
      <c r="F51" s="168">
        <f t="shared" si="1"/>
        <v>0</v>
      </c>
    </row>
    <row r="52" spans="1:7" ht="12.75" customHeight="1">
      <c r="B52" s="137" t="s">
        <v>1066</v>
      </c>
      <c r="E52" s="175">
        <f t="shared" si="0"/>
        <v>0</v>
      </c>
      <c r="F52" s="168">
        <f t="shared" si="1"/>
        <v>0</v>
      </c>
    </row>
    <row r="53" spans="1:7" ht="12.75" customHeight="1">
      <c r="B53" s="31" t="s">
        <v>1193</v>
      </c>
      <c r="C53" s="7" t="s">
        <v>1739</v>
      </c>
      <c r="E53" s="175">
        <f t="shared" si="0"/>
        <v>40</v>
      </c>
      <c r="F53" s="168">
        <f t="shared" si="1"/>
        <v>0</v>
      </c>
      <c r="G53" s="106">
        <v>40</v>
      </c>
    </row>
    <row r="54" spans="1:7" ht="12.75" customHeight="1">
      <c r="B54" s="31"/>
      <c r="E54" s="175">
        <f t="shared" si="0"/>
        <v>0</v>
      </c>
      <c r="F54" s="168">
        <f t="shared" si="1"/>
        <v>0</v>
      </c>
    </row>
    <row r="55" spans="1:7" ht="12.75" customHeight="1">
      <c r="B55" s="31"/>
      <c r="E55" s="175">
        <f t="shared" si="0"/>
        <v>0</v>
      </c>
      <c r="F55" s="168">
        <f t="shared" si="1"/>
        <v>0</v>
      </c>
    </row>
    <row r="56" spans="1:7" ht="12.75" customHeight="1">
      <c r="E56" s="175">
        <f t="shared" si="0"/>
        <v>0</v>
      </c>
      <c r="F56" s="168">
        <f t="shared" si="1"/>
        <v>0</v>
      </c>
    </row>
    <row r="57" spans="1:7" ht="12.75" customHeight="1">
      <c r="A57" s="126" t="s">
        <v>291</v>
      </c>
      <c r="B57" s="32" t="s">
        <v>850</v>
      </c>
      <c r="E57" s="175">
        <f t="shared" si="0"/>
        <v>0</v>
      </c>
      <c r="F57" s="168">
        <f t="shared" si="1"/>
        <v>0</v>
      </c>
    </row>
    <row r="58" spans="1:7" ht="25.5">
      <c r="A58" s="126"/>
      <c r="B58" s="126" t="s">
        <v>1111</v>
      </c>
      <c r="E58" s="175">
        <f t="shared" si="0"/>
        <v>0</v>
      </c>
      <c r="F58" s="168">
        <f t="shared" si="1"/>
        <v>0</v>
      </c>
    </row>
    <row r="59" spans="1:7" ht="25.5" customHeight="1">
      <c r="B59" s="19" t="s">
        <v>1534</v>
      </c>
      <c r="E59" s="175">
        <f t="shared" si="0"/>
        <v>0</v>
      </c>
      <c r="F59" s="168">
        <f t="shared" si="1"/>
        <v>0</v>
      </c>
    </row>
    <row r="60" spans="1:7" ht="4.5" customHeight="1">
      <c r="E60" s="175">
        <f t="shared" si="0"/>
        <v>0</v>
      </c>
      <c r="F60" s="168">
        <f t="shared" si="1"/>
        <v>0</v>
      </c>
    </row>
    <row r="61" spans="1:7" ht="12.75" customHeight="1">
      <c r="B61" s="5" t="s">
        <v>1155</v>
      </c>
      <c r="D61" s="124"/>
      <c r="E61" s="175">
        <f t="shared" si="0"/>
        <v>0</v>
      </c>
      <c r="F61" s="168">
        <f t="shared" si="1"/>
        <v>0</v>
      </c>
    </row>
    <row r="62" spans="1:7" ht="5.25" customHeight="1">
      <c r="B62" s="22"/>
      <c r="D62" s="124"/>
      <c r="E62" s="175">
        <f t="shared" si="0"/>
        <v>0</v>
      </c>
      <c r="F62" s="168">
        <f t="shared" si="1"/>
        <v>0</v>
      </c>
    </row>
    <row r="63" spans="1:7" ht="12.75" customHeight="1">
      <c r="B63" s="19" t="s">
        <v>1112</v>
      </c>
      <c r="C63" s="7" t="s">
        <v>1739</v>
      </c>
      <c r="D63" s="124"/>
      <c r="E63" s="175">
        <f t="shared" si="0"/>
        <v>60</v>
      </c>
      <c r="F63" s="168">
        <f t="shared" si="1"/>
        <v>0</v>
      </c>
      <c r="G63" s="106">
        <v>60</v>
      </c>
    </row>
    <row r="64" spans="1:7" ht="3.75" customHeight="1">
      <c r="D64" s="124"/>
      <c r="E64" s="175">
        <f t="shared" si="0"/>
        <v>0</v>
      </c>
      <c r="F64" s="168">
        <f t="shared" si="1"/>
        <v>0</v>
      </c>
    </row>
    <row r="65" spans="1:7" ht="12.75" customHeight="1">
      <c r="B65" s="5" t="s">
        <v>1113</v>
      </c>
      <c r="C65" s="7" t="s">
        <v>1739</v>
      </c>
      <c r="D65" s="124"/>
      <c r="E65" s="175">
        <f t="shared" si="0"/>
        <v>60</v>
      </c>
      <c r="F65" s="168">
        <f t="shared" si="1"/>
        <v>0</v>
      </c>
      <c r="G65" s="106">
        <v>60</v>
      </c>
    </row>
    <row r="66" spans="1:7" ht="3.75" customHeight="1">
      <c r="D66" s="124"/>
      <c r="E66" s="175">
        <f t="shared" si="0"/>
        <v>0</v>
      </c>
      <c r="F66" s="168">
        <f t="shared" si="1"/>
        <v>0</v>
      </c>
    </row>
    <row r="67" spans="1:7" ht="12.75" customHeight="1">
      <c r="B67" s="5" t="s">
        <v>1114</v>
      </c>
      <c r="C67" s="7" t="s">
        <v>1739</v>
      </c>
      <c r="D67" s="124"/>
      <c r="E67" s="175">
        <f t="shared" si="0"/>
        <v>60</v>
      </c>
      <c r="F67" s="168">
        <f t="shared" si="1"/>
        <v>0</v>
      </c>
      <c r="G67" s="106">
        <v>60</v>
      </c>
    </row>
    <row r="68" spans="1:7" ht="3.75" customHeight="1">
      <c r="D68" s="124"/>
      <c r="E68" s="175">
        <f t="shared" si="0"/>
        <v>0</v>
      </c>
      <c r="F68" s="168">
        <f t="shared" si="1"/>
        <v>0</v>
      </c>
    </row>
    <row r="69" spans="1:7" ht="12.75" customHeight="1">
      <c r="B69" s="5" t="s">
        <v>1115</v>
      </c>
      <c r="C69" s="7" t="s">
        <v>1739</v>
      </c>
      <c r="D69" s="124"/>
      <c r="E69" s="175">
        <f t="shared" si="0"/>
        <v>60</v>
      </c>
      <c r="F69" s="168">
        <f t="shared" si="1"/>
        <v>0</v>
      </c>
      <c r="G69" s="106">
        <v>60</v>
      </c>
    </row>
    <row r="70" spans="1:7" ht="3.75" customHeight="1">
      <c r="D70" s="124"/>
      <c r="E70" s="175">
        <f t="shared" si="0"/>
        <v>0</v>
      </c>
      <c r="F70" s="168">
        <f t="shared" si="1"/>
        <v>0</v>
      </c>
    </row>
    <row r="71" spans="1:7" ht="12.75" customHeight="1">
      <c r="B71" s="5" t="s">
        <v>1116</v>
      </c>
      <c r="C71" s="7" t="s">
        <v>1739</v>
      </c>
      <c r="D71" s="124"/>
      <c r="E71" s="175">
        <f t="shared" si="0"/>
        <v>60</v>
      </c>
      <c r="F71" s="168">
        <f t="shared" si="1"/>
        <v>0</v>
      </c>
      <c r="G71" s="106">
        <v>60</v>
      </c>
    </row>
    <row r="72" spans="1:7" ht="12.75" customHeight="1">
      <c r="B72" s="22"/>
      <c r="D72" s="124"/>
      <c r="E72" s="175">
        <f t="shared" si="0"/>
        <v>0</v>
      </c>
    </row>
    <row r="73" spans="1:7" ht="12.75" customHeight="1">
      <c r="B73" s="22"/>
      <c r="D73" s="124"/>
      <c r="E73" s="175">
        <f t="shared" si="0"/>
        <v>0</v>
      </c>
      <c r="F73" s="168">
        <f t="shared" si="1"/>
        <v>0</v>
      </c>
    </row>
    <row r="74" spans="1:7" ht="12.75" customHeight="1">
      <c r="B74" s="19"/>
      <c r="D74" s="124"/>
      <c r="E74" s="175">
        <f t="shared" si="0"/>
        <v>0</v>
      </c>
      <c r="F74" s="168">
        <f t="shared" si="1"/>
        <v>0</v>
      </c>
    </row>
    <row r="75" spans="1:7" ht="12.75" customHeight="1">
      <c r="A75" s="126" t="s">
        <v>293</v>
      </c>
      <c r="B75" s="131" t="s">
        <v>1651</v>
      </c>
      <c r="E75" s="175">
        <f t="shared" si="0"/>
        <v>0</v>
      </c>
      <c r="F75" s="168">
        <f t="shared" si="1"/>
        <v>0</v>
      </c>
    </row>
    <row r="76" spans="1:7" ht="25.5" customHeight="1">
      <c r="B76" s="19" t="s">
        <v>1534</v>
      </c>
      <c r="E76" s="175">
        <f t="shared" si="0"/>
        <v>0</v>
      </c>
      <c r="F76" s="168">
        <f t="shared" si="1"/>
        <v>0</v>
      </c>
    </row>
    <row r="77" spans="1:7" ht="12.75" customHeight="1">
      <c r="B77" s="5" t="s">
        <v>1155</v>
      </c>
      <c r="E77" s="175">
        <f t="shared" si="0"/>
        <v>0</v>
      </c>
      <c r="F77" s="168">
        <f t="shared" si="1"/>
        <v>0</v>
      </c>
    </row>
    <row r="78" spans="1:7" ht="12.75" customHeight="1">
      <c r="B78" s="5" t="s">
        <v>1188</v>
      </c>
      <c r="E78" s="175">
        <f t="shared" si="0"/>
        <v>0</v>
      </c>
      <c r="F78" s="168">
        <f t="shared" si="1"/>
        <v>0</v>
      </c>
    </row>
    <row r="79" spans="1:7" ht="12.75" customHeight="1">
      <c r="B79" s="31" t="s">
        <v>1191</v>
      </c>
      <c r="C79" s="7" t="s">
        <v>1739</v>
      </c>
      <c r="E79" s="175">
        <f t="shared" si="0"/>
        <v>60</v>
      </c>
      <c r="F79" s="168">
        <f t="shared" si="1"/>
        <v>0</v>
      </c>
      <c r="G79" s="106">
        <v>60</v>
      </c>
    </row>
    <row r="80" spans="1:7" ht="12.75" customHeight="1">
      <c r="B80" s="5" t="s">
        <v>1187</v>
      </c>
      <c r="E80" s="175">
        <f t="shared" si="0"/>
        <v>0</v>
      </c>
      <c r="F80" s="168">
        <f t="shared" si="1"/>
        <v>0</v>
      </c>
    </row>
    <row r="81" spans="1:7" ht="12.75" customHeight="1">
      <c r="B81" s="31" t="s">
        <v>1191</v>
      </c>
      <c r="C81" s="7" t="s">
        <v>1739</v>
      </c>
      <c r="E81" s="175">
        <f t="shared" si="0"/>
        <v>60</v>
      </c>
      <c r="F81" s="168">
        <f t="shared" si="1"/>
        <v>0</v>
      </c>
      <c r="G81" s="106">
        <v>60</v>
      </c>
    </row>
    <row r="82" spans="1:7" ht="12.75" customHeight="1">
      <c r="B82" s="19" t="s">
        <v>1189</v>
      </c>
      <c r="E82" s="175">
        <f t="shared" si="0"/>
        <v>0</v>
      </c>
      <c r="F82" s="168">
        <f t="shared" si="1"/>
        <v>0</v>
      </c>
    </row>
    <row r="83" spans="1:7" ht="12.75" customHeight="1">
      <c r="B83" s="31" t="s">
        <v>128</v>
      </c>
      <c r="C83" s="7" t="s">
        <v>1739</v>
      </c>
      <c r="E83" s="175">
        <f t="shared" si="0"/>
        <v>60</v>
      </c>
      <c r="F83" s="168">
        <f t="shared" si="1"/>
        <v>0</v>
      </c>
      <c r="G83" s="106">
        <v>60</v>
      </c>
    </row>
    <row r="84" spans="1:7" ht="12.75" customHeight="1">
      <c r="B84" s="19" t="s">
        <v>923</v>
      </c>
      <c r="E84" s="175">
        <f t="shared" si="0"/>
        <v>0</v>
      </c>
      <c r="F84" s="168">
        <f t="shared" si="1"/>
        <v>0</v>
      </c>
    </row>
    <row r="85" spans="1:7" ht="12.75" customHeight="1">
      <c r="B85" s="19" t="s">
        <v>1190</v>
      </c>
      <c r="C85" s="7" t="s">
        <v>1739</v>
      </c>
      <c r="E85" s="175">
        <f t="shared" si="0"/>
        <v>60</v>
      </c>
      <c r="F85" s="168">
        <f t="shared" si="1"/>
        <v>0</v>
      </c>
      <c r="G85" s="106">
        <v>60</v>
      </c>
    </row>
    <row r="86" spans="1:7" ht="12.75" customHeight="1">
      <c r="B86" s="19"/>
      <c r="E86" s="175">
        <f t="shared" si="0"/>
        <v>0</v>
      </c>
      <c r="F86" s="168">
        <f t="shared" si="1"/>
        <v>0</v>
      </c>
    </row>
    <row r="87" spans="1:7" ht="12.75" customHeight="1">
      <c r="B87" s="19"/>
      <c r="E87" s="175">
        <f t="shared" si="0"/>
        <v>0</v>
      </c>
      <c r="F87" s="168">
        <f t="shared" si="1"/>
        <v>0</v>
      </c>
    </row>
    <row r="88" spans="1:7" ht="12.75" customHeight="1">
      <c r="B88" s="19"/>
      <c r="E88" s="175">
        <f t="shared" si="0"/>
        <v>0</v>
      </c>
      <c r="F88" s="168">
        <f t="shared" si="1"/>
        <v>0</v>
      </c>
    </row>
    <row r="89" spans="1:7" ht="12.75" customHeight="1">
      <c r="B89" s="19"/>
      <c r="E89" s="175">
        <f t="shared" si="0"/>
        <v>0</v>
      </c>
      <c r="F89" s="168">
        <f t="shared" si="1"/>
        <v>0</v>
      </c>
    </row>
    <row r="90" spans="1:7" ht="51" customHeight="1">
      <c r="A90" s="126" t="s">
        <v>1421</v>
      </c>
      <c r="B90" s="33" t="s">
        <v>1579</v>
      </c>
      <c r="E90" s="175">
        <f t="shared" si="0"/>
        <v>0</v>
      </c>
      <c r="F90" s="168">
        <f t="shared" si="1"/>
        <v>0</v>
      </c>
    </row>
    <row r="91" spans="1:7" ht="38.25" customHeight="1">
      <c r="B91" s="19" t="s">
        <v>42</v>
      </c>
      <c r="E91" s="175">
        <f t="shared" si="0"/>
        <v>0</v>
      </c>
      <c r="F91" s="168">
        <f t="shared" si="1"/>
        <v>0</v>
      </c>
    </row>
    <row r="92" spans="1:7" ht="6" customHeight="1">
      <c r="E92" s="175">
        <f t="shared" si="0"/>
        <v>0</v>
      </c>
      <c r="F92" s="168">
        <f t="shared" si="1"/>
        <v>0</v>
      </c>
    </row>
    <row r="93" spans="1:7" ht="12.75" customHeight="1">
      <c r="B93" s="5" t="s">
        <v>43</v>
      </c>
      <c r="C93" s="7" t="s">
        <v>1739</v>
      </c>
      <c r="E93" s="175">
        <f t="shared" si="0"/>
        <v>130</v>
      </c>
      <c r="F93" s="168">
        <f t="shared" si="1"/>
        <v>0</v>
      </c>
      <c r="G93" s="106">
        <v>130</v>
      </c>
    </row>
    <row r="94" spans="1:7" ht="12.75" customHeight="1">
      <c r="E94" s="175">
        <f t="shared" si="0"/>
        <v>0</v>
      </c>
      <c r="F94" s="168">
        <f t="shared" si="1"/>
        <v>0</v>
      </c>
    </row>
    <row r="95" spans="1:7" ht="12.75" customHeight="1">
      <c r="E95" s="175">
        <f t="shared" ref="E95:E153" si="2">ROUND(G95*$G$28,0)</f>
        <v>0</v>
      </c>
      <c r="F95" s="168">
        <f t="shared" ref="F95:F154" si="3">+D95*E95</f>
        <v>0</v>
      </c>
    </row>
    <row r="96" spans="1:7" ht="12.75" customHeight="1">
      <c r="E96" s="175">
        <f t="shared" si="2"/>
        <v>0</v>
      </c>
      <c r="F96" s="168">
        <f t="shared" si="3"/>
        <v>0</v>
      </c>
    </row>
    <row r="97" spans="1:7" ht="25.5" customHeight="1">
      <c r="A97" s="34" t="s">
        <v>1422</v>
      </c>
      <c r="B97" s="33" t="s">
        <v>1086</v>
      </c>
      <c r="E97" s="175">
        <f t="shared" si="2"/>
        <v>0</v>
      </c>
      <c r="F97" s="168">
        <f t="shared" si="3"/>
        <v>0</v>
      </c>
    </row>
    <row r="98" spans="1:7" ht="38.25" customHeight="1">
      <c r="B98" s="19" t="s">
        <v>879</v>
      </c>
      <c r="E98" s="175">
        <f t="shared" si="2"/>
        <v>0</v>
      </c>
      <c r="F98" s="168">
        <f t="shared" si="3"/>
        <v>0</v>
      </c>
    </row>
    <row r="99" spans="1:7" ht="6" customHeight="1">
      <c r="E99" s="175">
        <f t="shared" si="2"/>
        <v>0</v>
      </c>
      <c r="F99" s="168">
        <f t="shared" si="3"/>
        <v>0</v>
      </c>
    </row>
    <row r="100" spans="1:7" ht="12.75" customHeight="1">
      <c r="B100" s="5" t="s">
        <v>1580</v>
      </c>
      <c r="C100" s="7" t="s">
        <v>1739</v>
      </c>
      <c r="E100" s="175">
        <f t="shared" si="2"/>
        <v>25</v>
      </c>
      <c r="F100" s="168">
        <f t="shared" si="3"/>
        <v>0</v>
      </c>
      <c r="G100" s="106">
        <v>25</v>
      </c>
    </row>
    <row r="101" spans="1:7" ht="12.75" customHeight="1">
      <c r="E101" s="175">
        <f t="shared" si="2"/>
        <v>0</v>
      </c>
      <c r="F101" s="168">
        <f t="shared" si="3"/>
        <v>0</v>
      </c>
    </row>
    <row r="102" spans="1:7" ht="12.75" customHeight="1">
      <c r="E102" s="175">
        <f t="shared" si="2"/>
        <v>0</v>
      </c>
      <c r="F102" s="168">
        <f t="shared" si="3"/>
        <v>0</v>
      </c>
    </row>
    <row r="103" spans="1:7" ht="12.75" customHeight="1">
      <c r="B103" s="19"/>
      <c r="E103" s="175">
        <f t="shared" si="2"/>
        <v>0</v>
      </c>
      <c r="F103" s="168">
        <f t="shared" si="3"/>
        <v>0</v>
      </c>
    </row>
    <row r="104" spans="1:7" ht="25.5" customHeight="1">
      <c r="A104" s="126" t="s">
        <v>1424</v>
      </c>
      <c r="B104" s="123" t="s">
        <v>1068</v>
      </c>
      <c r="E104" s="175">
        <f t="shared" si="2"/>
        <v>0</v>
      </c>
      <c r="F104" s="168">
        <f t="shared" si="3"/>
        <v>0</v>
      </c>
    </row>
    <row r="105" spans="1:7" ht="38.25" customHeight="1">
      <c r="B105" s="19" t="s">
        <v>879</v>
      </c>
      <c r="E105" s="175">
        <f t="shared" si="2"/>
        <v>0</v>
      </c>
      <c r="F105" s="168">
        <f t="shared" si="3"/>
        <v>0</v>
      </c>
    </row>
    <row r="106" spans="1:7" ht="6" customHeight="1">
      <c r="B106" s="19"/>
      <c r="E106" s="175">
        <f t="shared" si="2"/>
        <v>0</v>
      </c>
      <c r="F106" s="168">
        <f t="shared" si="3"/>
        <v>0</v>
      </c>
    </row>
    <row r="107" spans="1:7" ht="12.75" customHeight="1">
      <c r="B107" s="5" t="s">
        <v>1580</v>
      </c>
      <c r="C107" s="7" t="s">
        <v>1739</v>
      </c>
      <c r="E107" s="175">
        <f t="shared" si="2"/>
        <v>25</v>
      </c>
      <c r="F107" s="168">
        <f t="shared" si="3"/>
        <v>0</v>
      </c>
      <c r="G107" s="106">
        <v>25</v>
      </c>
    </row>
    <row r="108" spans="1:7" ht="12.75" customHeight="1">
      <c r="B108" s="19"/>
      <c r="E108" s="175">
        <f t="shared" si="2"/>
        <v>0</v>
      </c>
      <c r="F108" s="168">
        <f t="shared" si="3"/>
        <v>0</v>
      </c>
    </row>
    <row r="109" spans="1:7" ht="12.75" customHeight="1">
      <c r="B109" s="19"/>
      <c r="E109" s="175">
        <f t="shared" si="2"/>
        <v>0</v>
      </c>
      <c r="F109" s="168">
        <f t="shared" si="3"/>
        <v>0</v>
      </c>
    </row>
    <row r="110" spans="1:7" ht="12.75" customHeight="1">
      <c r="B110" s="19"/>
      <c r="E110" s="175">
        <f t="shared" si="2"/>
        <v>0</v>
      </c>
      <c r="F110" s="168">
        <f t="shared" si="3"/>
        <v>0</v>
      </c>
    </row>
    <row r="111" spans="1:7" ht="12.75" customHeight="1">
      <c r="B111" s="19"/>
      <c r="E111" s="175">
        <f t="shared" si="2"/>
        <v>0</v>
      </c>
      <c r="F111" s="168">
        <f t="shared" si="3"/>
        <v>0</v>
      </c>
    </row>
    <row r="112" spans="1:7" ht="38.25" customHeight="1">
      <c r="A112" s="126" t="s">
        <v>931</v>
      </c>
      <c r="B112" s="130" t="s">
        <v>1087</v>
      </c>
      <c r="E112" s="175">
        <f t="shared" si="2"/>
        <v>0</v>
      </c>
      <c r="F112" s="168">
        <f t="shared" si="3"/>
        <v>0</v>
      </c>
    </row>
    <row r="113" spans="1:9" ht="12.75" customHeight="1">
      <c r="B113" s="19" t="s">
        <v>1088</v>
      </c>
      <c r="E113" s="175">
        <f t="shared" si="2"/>
        <v>0</v>
      </c>
      <c r="F113" s="168">
        <f t="shared" si="3"/>
        <v>0</v>
      </c>
    </row>
    <row r="114" spans="1:9" ht="12.75" customHeight="1">
      <c r="B114" s="19" t="s">
        <v>43</v>
      </c>
      <c r="C114" s="7" t="s">
        <v>1739</v>
      </c>
      <c r="E114" s="175">
        <f t="shared" si="2"/>
        <v>120</v>
      </c>
      <c r="F114" s="168">
        <f t="shared" si="3"/>
        <v>0</v>
      </c>
      <c r="G114" s="106">
        <v>120</v>
      </c>
    </row>
    <row r="115" spans="1:9" ht="12.75" customHeight="1">
      <c r="B115" s="19"/>
      <c r="E115" s="175">
        <f t="shared" si="2"/>
        <v>0</v>
      </c>
      <c r="F115" s="168">
        <f t="shared" si="3"/>
        <v>0</v>
      </c>
    </row>
    <row r="116" spans="1:9" ht="12.75" customHeight="1">
      <c r="B116" s="19"/>
      <c r="E116" s="175">
        <f t="shared" si="2"/>
        <v>0</v>
      </c>
      <c r="F116" s="168">
        <f t="shared" si="3"/>
        <v>0</v>
      </c>
    </row>
    <row r="117" spans="1:9" ht="12.75" customHeight="1">
      <c r="B117" s="19"/>
      <c r="E117" s="175">
        <f t="shared" si="2"/>
        <v>0</v>
      </c>
      <c r="F117" s="168">
        <f t="shared" si="3"/>
        <v>0</v>
      </c>
    </row>
    <row r="118" spans="1:9" ht="25.5">
      <c r="A118" s="129" t="s">
        <v>653</v>
      </c>
      <c r="B118" s="171" t="s">
        <v>1142</v>
      </c>
      <c r="E118" s="175">
        <f t="shared" si="2"/>
        <v>0</v>
      </c>
      <c r="F118" s="168">
        <f t="shared" si="3"/>
        <v>0</v>
      </c>
    </row>
    <row r="119" spans="1:9" ht="12.75" customHeight="1">
      <c r="A119" s="129"/>
      <c r="B119" s="19" t="s">
        <v>927</v>
      </c>
      <c r="E119" s="175">
        <f t="shared" si="2"/>
        <v>0</v>
      </c>
      <c r="F119" s="168">
        <f t="shared" si="3"/>
        <v>0</v>
      </c>
    </row>
    <row r="120" spans="1:9" ht="38.25">
      <c r="A120" s="129"/>
      <c r="B120" s="19" t="s">
        <v>742</v>
      </c>
      <c r="E120" s="175">
        <f t="shared" si="2"/>
        <v>0</v>
      </c>
      <c r="F120" s="168">
        <f t="shared" si="3"/>
        <v>0</v>
      </c>
    </row>
    <row r="121" spans="1:9" ht="12.75" customHeight="1">
      <c r="A121" s="129"/>
      <c r="B121" s="19" t="s">
        <v>43</v>
      </c>
      <c r="C121" s="7" t="s">
        <v>1739</v>
      </c>
      <c r="E121" s="175">
        <f t="shared" si="2"/>
        <v>120</v>
      </c>
      <c r="F121" s="168">
        <f t="shared" si="3"/>
        <v>0</v>
      </c>
      <c r="G121" s="106">
        <v>120</v>
      </c>
    </row>
    <row r="122" spans="1:9" ht="25.5">
      <c r="A122" s="129"/>
      <c r="B122" s="170" t="s">
        <v>557</v>
      </c>
      <c r="C122" s="7" t="s">
        <v>1739</v>
      </c>
      <c r="E122" s="175">
        <f t="shared" si="2"/>
        <v>400</v>
      </c>
      <c r="F122" s="168">
        <f t="shared" si="3"/>
        <v>0</v>
      </c>
      <c r="G122" s="106">
        <v>400</v>
      </c>
      <c r="I122" s="160">
        <f>+H122*E122</f>
        <v>0</v>
      </c>
    </row>
    <row r="123" spans="1:9">
      <c r="A123" s="129"/>
      <c r="B123" s="19"/>
      <c r="E123" s="175">
        <f t="shared" si="2"/>
        <v>0</v>
      </c>
      <c r="F123" s="168">
        <f t="shared" si="3"/>
        <v>0</v>
      </c>
    </row>
    <row r="124" spans="1:9">
      <c r="A124" s="129"/>
      <c r="B124" s="19"/>
      <c r="E124" s="175">
        <f t="shared" si="2"/>
        <v>0</v>
      </c>
      <c r="F124" s="168">
        <f t="shared" si="3"/>
        <v>0</v>
      </c>
    </row>
    <row r="125" spans="1:9">
      <c r="A125" s="129"/>
      <c r="B125" s="19"/>
      <c r="E125" s="175">
        <f t="shared" si="2"/>
        <v>0</v>
      </c>
      <c r="F125" s="168">
        <f t="shared" si="3"/>
        <v>0</v>
      </c>
    </row>
    <row r="126" spans="1:9" ht="38.25" customHeight="1">
      <c r="A126" s="126" t="s">
        <v>654</v>
      </c>
      <c r="B126" s="130" t="s">
        <v>743</v>
      </c>
      <c r="E126" s="175">
        <f t="shared" si="2"/>
        <v>0</v>
      </c>
      <c r="F126" s="168">
        <f t="shared" si="3"/>
        <v>0</v>
      </c>
      <c r="I126" s="161"/>
    </row>
    <row r="127" spans="1:9" ht="51" customHeight="1">
      <c r="B127" s="19" t="s">
        <v>744</v>
      </c>
      <c r="E127" s="175">
        <f t="shared" si="2"/>
        <v>0</v>
      </c>
      <c r="F127" s="168">
        <f t="shared" si="3"/>
        <v>0</v>
      </c>
    </row>
    <row r="128" spans="1:9" ht="6" customHeight="1">
      <c r="B128" s="19"/>
      <c r="E128" s="175">
        <f t="shared" si="2"/>
        <v>0</v>
      </c>
      <c r="F128" s="168">
        <f t="shared" si="3"/>
        <v>0</v>
      </c>
    </row>
    <row r="129" spans="1:7" ht="25.5" customHeight="1">
      <c r="B129" s="19" t="s">
        <v>745</v>
      </c>
      <c r="C129" s="7" t="s">
        <v>1423</v>
      </c>
      <c r="D129" s="23"/>
      <c r="E129" s="175">
        <f t="shared" si="2"/>
        <v>21</v>
      </c>
      <c r="F129" s="168">
        <f t="shared" si="3"/>
        <v>0</v>
      </c>
      <c r="G129" s="106">
        <v>21</v>
      </c>
    </row>
    <row r="130" spans="1:7" ht="12.75" customHeight="1">
      <c r="B130" s="19"/>
      <c r="D130" s="23"/>
      <c r="E130" s="175">
        <f t="shared" si="2"/>
        <v>0</v>
      </c>
      <c r="F130" s="168">
        <f t="shared" si="3"/>
        <v>0</v>
      </c>
    </row>
    <row r="131" spans="1:7" ht="12.75" customHeight="1">
      <c r="B131" s="19"/>
      <c r="D131" s="23"/>
      <c r="E131" s="175">
        <f t="shared" si="2"/>
        <v>0</v>
      </c>
      <c r="F131" s="168">
        <f t="shared" si="3"/>
        <v>0</v>
      </c>
    </row>
    <row r="132" spans="1:7" ht="12.75" customHeight="1">
      <c r="B132" s="19"/>
      <c r="D132" s="23"/>
      <c r="E132" s="175">
        <f t="shared" si="2"/>
        <v>0</v>
      </c>
      <c r="F132" s="168">
        <f t="shared" si="3"/>
        <v>0</v>
      </c>
    </row>
    <row r="133" spans="1:7" ht="12.75" customHeight="1">
      <c r="B133" s="19"/>
      <c r="E133" s="175">
        <f t="shared" si="2"/>
        <v>0</v>
      </c>
      <c r="F133" s="168">
        <f t="shared" si="3"/>
        <v>0</v>
      </c>
    </row>
    <row r="134" spans="1:7" ht="25.5" customHeight="1">
      <c r="A134" s="39" t="s">
        <v>834</v>
      </c>
      <c r="B134" s="130" t="s">
        <v>1809</v>
      </c>
      <c r="E134" s="175">
        <f t="shared" si="2"/>
        <v>0</v>
      </c>
      <c r="F134" s="168">
        <f t="shared" si="3"/>
        <v>0</v>
      </c>
    </row>
    <row r="135" spans="1:7" ht="38.25">
      <c r="B135" s="19" t="s">
        <v>1156</v>
      </c>
      <c r="E135" s="175">
        <f t="shared" si="2"/>
        <v>0</v>
      </c>
      <c r="F135" s="168">
        <f t="shared" si="3"/>
        <v>0</v>
      </c>
    </row>
    <row r="136" spans="1:7">
      <c r="B136" s="19" t="s">
        <v>1616</v>
      </c>
      <c r="E136" s="175">
        <f t="shared" si="2"/>
        <v>0</v>
      </c>
      <c r="F136" s="168">
        <f t="shared" si="3"/>
        <v>0</v>
      </c>
    </row>
    <row r="137" spans="1:7" ht="12.75" customHeight="1">
      <c r="B137" s="19" t="s">
        <v>1590</v>
      </c>
      <c r="E137" s="175">
        <f t="shared" si="2"/>
        <v>0</v>
      </c>
      <c r="F137" s="168">
        <f t="shared" si="3"/>
        <v>0</v>
      </c>
    </row>
    <row r="138" spans="1:7" ht="12.75" customHeight="1">
      <c r="B138" s="19" t="s">
        <v>115</v>
      </c>
      <c r="C138" s="7" t="s">
        <v>1423</v>
      </c>
      <c r="E138" s="175">
        <f t="shared" si="2"/>
        <v>50</v>
      </c>
      <c r="F138" s="168">
        <f t="shared" si="3"/>
        <v>0</v>
      </c>
      <c r="G138" s="106">
        <v>50</v>
      </c>
    </row>
    <row r="139" spans="1:7" ht="12.75" customHeight="1">
      <c r="B139" s="19"/>
      <c r="E139" s="175">
        <f t="shared" si="2"/>
        <v>0</v>
      </c>
      <c r="F139" s="168">
        <f t="shared" si="3"/>
        <v>0</v>
      </c>
    </row>
    <row r="140" spans="1:7" ht="12.75" customHeight="1">
      <c r="B140" s="19"/>
      <c r="E140" s="175">
        <f t="shared" si="2"/>
        <v>0</v>
      </c>
      <c r="F140" s="168">
        <f t="shared" si="3"/>
        <v>0</v>
      </c>
    </row>
    <row r="141" spans="1:7" ht="25.5">
      <c r="A141" s="39" t="s">
        <v>1269</v>
      </c>
      <c r="B141" s="130" t="s">
        <v>925</v>
      </c>
      <c r="E141" s="175">
        <f t="shared" si="2"/>
        <v>0</v>
      </c>
      <c r="F141" s="168">
        <f t="shared" si="3"/>
        <v>0</v>
      </c>
    </row>
    <row r="142" spans="1:7" ht="38.25">
      <c r="B142" s="19" t="s">
        <v>926</v>
      </c>
      <c r="E142" s="175">
        <f t="shared" si="2"/>
        <v>0</v>
      </c>
      <c r="F142" s="168">
        <f t="shared" si="3"/>
        <v>0</v>
      </c>
    </row>
    <row r="143" spans="1:7">
      <c r="B143" s="19" t="s">
        <v>1590</v>
      </c>
      <c r="E143" s="175">
        <f t="shared" si="2"/>
        <v>0</v>
      </c>
      <c r="F143" s="168">
        <f t="shared" si="3"/>
        <v>0</v>
      </c>
    </row>
    <row r="144" spans="1:7">
      <c r="B144" s="19" t="s">
        <v>115</v>
      </c>
      <c r="C144" s="7" t="s">
        <v>1423</v>
      </c>
      <c r="E144" s="175">
        <f t="shared" si="2"/>
        <v>50</v>
      </c>
      <c r="F144" s="168">
        <f t="shared" si="3"/>
        <v>0</v>
      </c>
      <c r="G144" s="106">
        <v>50</v>
      </c>
    </row>
    <row r="145" spans="1:9">
      <c r="B145" s="19"/>
      <c r="E145" s="175">
        <f t="shared" si="2"/>
        <v>0</v>
      </c>
      <c r="F145" s="168">
        <f t="shared" si="3"/>
        <v>0</v>
      </c>
    </row>
    <row r="146" spans="1:9">
      <c r="B146" s="19"/>
      <c r="E146" s="175">
        <f t="shared" si="2"/>
        <v>0</v>
      </c>
      <c r="F146" s="168">
        <f t="shared" si="3"/>
        <v>0</v>
      </c>
    </row>
    <row r="147" spans="1:9" ht="12.75" customHeight="1">
      <c r="A147" s="148" t="s">
        <v>844</v>
      </c>
      <c r="B147" s="33" t="s">
        <v>597</v>
      </c>
      <c r="E147" s="175">
        <f t="shared" si="2"/>
        <v>0</v>
      </c>
      <c r="F147" s="168">
        <f t="shared" si="3"/>
        <v>0</v>
      </c>
    </row>
    <row r="148" spans="1:9" ht="38.25">
      <c r="A148" s="147"/>
      <c r="B148" s="19" t="s">
        <v>1143</v>
      </c>
      <c r="E148" s="175">
        <f t="shared" si="2"/>
        <v>0</v>
      </c>
      <c r="F148" s="168">
        <f t="shared" si="3"/>
        <v>0</v>
      </c>
    </row>
    <row r="149" spans="1:9">
      <c r="A149" s="147"/>
      <c r="B149" s="19" t="s">
        <v>1771</v>
      </c>
      <c r="C149" s="7" t="s">
        <v>1423</v>
      </c>
      <c r="E149" s="175">
        <f t="shared" si="2"/>
        <v>25</v>
      </c>
      <c r="F149" s="168">
        <f t="shared" si="3"/>
        <v>0</v>
      </c>
      <c r="G149" s="106">
        <v>25</v>
      </c>
    </row>
    <row r="150" spans="1:9">
      <c r="A150" s="147"/>
      <c r="B150" s="19"/>
      <c r="E150" s="175">
        <f t="shared" si="2"/>
        <v>0</v>
      </c>
      <c r="F150" s="168">
        <f t="shared" si="3"/>
        <v>0</v>
      </c>
    </row>
    <row r="151" spans="1:9" ht="12.75" customHeight="1">
      <c r="B151" s="19"/>
      <c r="E151" s="175">
        <f t="shared" si="2"/>
        <v>0</v>
      </c>
      <c r="F151" s="168">
        <f t="shared" si="3"/>
        <v>0</v>
      </c>
    </row>
    <row r="152" spans="1:9" ht="12.75" customHeight="1">
      <c r="A152" s="151" t="s">
        <v>847</v>
      </c>
      <c r="B152" s="130" t="s">
        <v>1589</v>
      </c>
      <c r="E152" s="175">
        <f t="shared" si="2"/>
        <v>0</v>
      </c>
      <c r="F152" s="168">
        <f t="shared" si="3"/>
        <v>0</v>
      </c>
    </row>
    <row r="153" spans="1:9" ht="63.75" customHeight="1">
      <c r="A153" s="152"/>
      <c r="B153" s="120" t="s">
        <v>453</v>
      </c>
      <c r="E153" s="175">
        <f t="shared" si="2"/>
        <v>0</v>
      </c>
      <c r="F153" s="168">
        <f t="shared" si="3"/>
        <v>0</v>
      </c>
    </row>
    <row r="154" spans="1:9" ht="25.5" customHeight="1">
      <c r="B154" s="19" t="s">
        <v>454</v>
      </c>
      <c r="C154" s="7" t="s">
        <v>1739</v>
      </c>
      <c r="E154" s="175">
        <v>20</v>
      </c>
      <c r="F154" s="168">
        <f t="shared" si="3"/>
        <v>0</v>
      </c>
      <c r="G154" s="106">
        <v>30</v>
      </c>
    </row>
    <row r="155" spans="1:9" ht="12.75" customHeight="1">
      <c r="B155" s="19"/>
    </row>
    <row r="156" spans="1:9" ht="12.75" customHeight="1">
      <c r="B156" s="12"/>
      <c r="C156" s="9"/>
      <c r="D156" s="10"/>
      <c r="E156" s="178"/>
      <c r="F156" s="187"/>
      <c r="G156" s="109"/>
    </row>
    <row r="157" spans="1:9" ht="12.75" customHeight="1">
      <c r="B157" s="292" t="s">
        <v>282</v>
      </c>
      <c r="C157" s="293"/>
      <c r="D157" s="293"/>
      <c r="E157" s="294">
        <f>SUM(F10:F155)</f>
        <v>0</v>
      </c>
      <c r="F157" s="294"/>
      <c r="G157" s="163"/>
      <c r="I157" s="160">
        <f>+I122</f>
        <v>0</v>
      </c>
    </row>
    <row r="158" spans="1:9" ht="12.75" customHeight="1"/>
    <row r="159" spans="1:9" ht="12.75" customHeight="1"/>
    <row r="160" spans="1:9"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3">
    <mergeCell ref="A4:F4"/>
    <mergeCell ref="B157:D157"/>
    <mergeCell ref="E157:F157"/>
  </mergeCells>
  <phoneticPr fontId="0" type="noConversion"/>
  <pageMargins left="0.94488188976377963" right="0.15748031496062992" top="0.98425196850393704" bottom="0.98425196850393704" header="0.51181102362204722" footer="0.51181102362204722"/>
  <pageSetup paperSize="9" firstPageNumber="15" orientation="portrait" useFirstPageNumber="1" horizontalDpi="300" verticalDpi="300" r:id="rId1"/>
  <headerFooter alignWithMargins="0">
    <oddFooter>Troškovnik Stacionar,dil.A-B-C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1"/>
  <dimension ref="A1:F16"/>
  <sheetViews>
    <sheetView topLeftCell="A7" workbookViewId="0">
      <selection activeCell="E15" sqref="E15"/>
    </sheetView>
  </sheetViews>
  <sheetFormatPr defaultColWidth="9.140625" defaultRowHeight="14.25"/>
  <cols>
    <col min="1" max="1" width="7.85546875" style="83" customWidth="1"/>
    <col min="2" max="2" width="9.140625" style="83"/>
    <col min="3" max="3" width="9.140625" style="82"/>
    <col min="4" max="4" width="10.140625" style="82" bestFit="1" customWidth="1"/>
    <col min="5" max="5" width="11.5703125" style="82" customWidth="1"/>
    <col min="6" max="6" width="10.140625" style="116" bestFit="1" customWidth="1"/>
    <col min="7" max="16384" width="9.140625" style="83"/>
  </cols>
  <sheetData>
    <row r="1" spans="1:6" ht="18.75">
      <c r="A1" s="99" t="s">
        <v>565</v>
      </c>
    </row>
    <row r="2" spans="1:6">
      <c r="F2" s="117"/>
    </row>
    <row r="3" spans="1:6">
      <c r="A3" s="98">
        <v>1</v>
      </c>
      <c r="B3" s="83" t="s">
        <v>50</v>
      </c>
      <c r="C3" s="82">
        <v>1</v>
      </c>
      <c r="D3" s="82">
        <v>11520</v>
      </c>
      <c r="E3" s="82">
        <f>+C3*D3</f>
        <v>11520</v>
      </c>
      <c r="F3" s="117">
        <v>11520</v>
      </c>
    </row>
    <row r="4" spans="1:6">
      <c r="A4" s="98">
        <v>2</v>
      </c>
      <c r="B4" s="83" t="s">
        <v>292</v>
      </c>
      <c r="C4" s="82">
        <v>1</v>
      </c>
      <c r="D4" s="82">
        <v>6460</v>
      </c>
      <c r="E4" s="82">
        <f t="shared" ref="E4:E15" si="0">+C4*D4</f>
        <v>6460</v>
      </c>
      <c r="F4" s="117">
        <v>6460</v>
      </c>
    </row>
    <row r="5" spans="1:6">
      <c r="A5" s="98">
        <v>3</v>
      </c>
      <c r="B5" s="83" t="s">
        <v>292</v>
      </c>
      <c r="C5" s="82">
        <v>59</v>
      </c>
      <c r="D5" s="82">
        <v>430</v>
      </c>
      <c r="E5" s="82">
        <f t="shared" si="0"/>
        <v>25370</v>
      </c>
      <c r="F5" s="117">
        <v>430</v>
      </c>
    </row>
    <row r="6" spans="1:6">
      <c r="A6" s="98">
        <v>4</v>
      </c>
      <c r="B6" s="83" t="s">
        <v>292</v>
      </c>
      <c r="C6" s="82">
        <v>6</v>
      </c>
      <c r="D6" s="82">
        <v>410</v>
      </c>
      <c r="E6" s="82">
        <f t="shared" si="0"/>
        <v>2460</v>
      </c>
      <c r="F6" s="117">
        <v>410</v>
      </c>
    </row>
    <row r="7" spans="1:6">
      <c r="A7" s="98">
        <v>5</v>
      </c>
      <c r="B7" s="83" t="s">
        <v>292</v>
      </c>
      <c r="C7" s="82">
        <v>8</v>
      </c>
      <c r="D7" s="82">
        <v>430</v>
      </c>
      <c r="E7" s="82">
        <f t="shared" si="0"/>
        <v>3440</v>
      </c>
      <c r="F7" s="117">
        <v>430</v>
      </c>
    </row>
    <row r="8" spans="1:6">
      <c r="A8" s="98">
        <v>6</v>
      </c>
      <c r="B8" s="83" t="s">
        <v>292</v>
      </c>
      <c r="C8" s="82">
        <v>1</v>
      </c>
      <c r="D8" s="82">
        <v>1600</v>
      </c>
      <c r="E8" s="82">
        <f t="shared" si="0"/>
        <v>1600</v>
      </c>
      <c r="F8" s="117">
        <v>1600</v>
      </c>
    </row>
    <row r="9" spans="1:6">
      <c r="A9" s="98">
        <v>7</v>
      </c>
      <c r="B9" s="83" t="s">
        <v>292</v>
      </c>
      <c r="C9" s="82">
        <v>1</v>
      </c>
      <c r="D9" s="82">
        <v>1950</v>
      </c>
      <c r="E9" s="82">
        <f t="shared" si="0"/>
        <v>1950</v>
      </c>
      <c r="F9" s="117">
        <v>1950</v>
      </c>
    </row>
    <row r="10" spans="1:6">
      <c r="A10" s="98">
        <v>8</v>
      </c>
      <c r="B10" s="83" t="s">
        <v>292</v>
      </c>
      <c r="C10" s="82">
        <v>1</v>
      </c>
      <c r="D10" s="82">
        <v>350</v>
      </c>
      <c r="E10" s="82">
        <f t="shared" si="0"/>
        <v>350</v>
      </c>
      <c r="F10" s="117">
        <v>350</v>
      </c>
    </row>
    <row r="11" spans="1:6">
      <c r="A11" s="98">
        <v>9</v>
      </c>
      <c r="B11" s="83" t="s">
        <v>1077</v>
      </c>
      <c r="C11" s="82">
        <v>547</v>
      </c>
      <c r="D11" s="82">
        <v>12</v>
      </c>
      <c r="E11" s="82">
        <f t="shared" si="0"/>
        <v>6564</v>
      </c>
      <c r="F11" s="117">
        <v>12</v>
      </c>
    </row>
    <row r="12" spans="1:6">
      <c r="A12" s="98">
        <v>10</v>
      </c>
      <c r="B12" s="83" t="s">
        <v>1077</v>
      </c>
      <c r="C12" s="82">
        <v>10</v>
      </c>
      <c r="D12" s="82">
        <v>9</v>
      </c>
      <c r="E12" s="82">
        <f t="shared" si="0"/>
        <v>90</v>
      </c>
      <c r="F12" s="117">
        <v>9</v>
      </c>
    </row>
    <row r="13" spans="1:6">
      <c r="A13" s="98">
        <v>11</v>
      </c>
      <c r="B13" s="83" t="s">
        <v>1077</v>
      </c>
      <c r="C13" s="82">
        <v>609</v>
      </c>
      <c r="D13" s="82">
        <v>8</v>
      </c>
      <c r="E13" s="82">
        <f t="shared" si="0"/>
        <v>4872</v>
      </c>
      <c r="F13" s="117">
        <v>8</v>
      </c>
    </row>
    <row r="14" spans="1:6">
      <c r="A14" s="98">
        <v>12</v>
      </c>
      <c r="B14" s="83" t="s">
        <v>1077</v>
      </c>
      <c r="C14" s="82">
        <v>10</v>
      </c>
      <c r="D14" s="82">
        <v>7</v>
      </c>
      <c r="E14" s="82">
        <f t="shared" si="0"/>
        <v>70</v>
      </c>
      <c r="F14" s="117">
        <v>7</v>
      </c>
    </row>
    <row r="15" spans="1:6" ht="15" thickBot="1">
      <c r="A15" s="98">
        <v>14</v>
      </c>
      <c r="B15" s="83" t="s">
        <v>50</v>
      </c>
      <c r="C15" s="82">
        <v>1</v>
      </c>
      <c r="D15" s="82">
        <v>3000</v>
      </c>
      <c r="E15" s="82">
        <f t="shared" si="0"/>
        <v>3000</v>
      </c>
      <c r="F15" s="117">
        <v>3000</v>
      </c>
    </row>
    <row r="16" spans="1:6" ht="15">
      <c r="C16" s="91"/>
      <c r="D16" s="91"/>
      <c r="E16" s="85">
        <f>SUM(E3:E15)</f>
        <v>67746</v>
      </c>
      <c r="F16" s="118"/>
    </row>
  </sheetData>
  <phoneticPr fontId="0"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2"/>
  <dimension ref="A1:K577"/>
  <sheetViews>
    <sheetView workbookViewId="0">
      <selection activeCell="I245" sqref="I245"/>
    </sheetView>
  </sheetViews>
  <sheetFormatPr defaultColWidth="9.140625" defaultRowHeight="14.25"/>
  <cols>
    <col min="1" max="1" width="4.7109375" style="81" customWidth="1"/>
    <col min="2" max="6" width="9.140625" style="81"/>
    <col min="7" max="8" width="9.140625" style="82"/>
    <col min="9" max="9" width="10.140625" style="82" bestFit="1" customWidth="1"/>
    <col min="10" max="10" width="11.28515625" style="82" bestFit="1" customWidth="1"/>
    <col min="11" max="11" width="10.140625" style="116" bestFit="1" customWidth="1"/>
    <col min="12" max="16384" width="9.140625" style="83"/>
  </cols>
  <sheetData>
    <row r="1" spans="1:10">
      <c r="D1" s="71" t="s">
        <v>543</v>
      </c>
    </row>
    <row r="4" spans="1:10" ht="15">
      <c r="A4" s="65" t="s">
        <v>1795</v>
      </c>
      <c r="B4" s="65" t="s">
        <v>1796</v>
      </c>
      <c r="C4" s="65"/>
      <c r="D4" s="65"/>
      <c r="E4" s="65"/>
      <c r="F4" s="65"/>
      <c r="G4" s="61"/>
      <c r="H4" s="61"/>
      <c r="I4" s="61"/>
      <c r="J4" s="61">
        <f>+J149</f>
        <v>136101</v>
      </c>
    </row>
    <row r="5" spans="1:10" ht="15">
      <c r="A5" s="65"/>
      <c r="B5" s="65"/>
      <c r="C5" s="65"/>
      <c r="D5" s="65"/>
      <c r="E5" s="65"/>
      <c r="F5" s="65"/>
      <c r="G5" s="61"/>
      <c r="H5" s="61"/>
      <c r="I5" s="61"/>
      <c r="J5" s="61"/>
    </row>
    <row r="6" spans="1:10" ht="15">
      <c r="A6" s="65" t="s">
        <v>1797</v>
      </c>
      <c r="B6" s="65" t="s">
        <v>1798</v>
      </c>
      <c r="C6" s="65"/>
      <c r="D6" s="65"/>
      <c r="E6" s="65"/>
      <c r="F6" s="65"/>
      <c r="G6" s="61"/>
      <c r="H6" s="61"/>
      <c r="I6" s="61"/>
      <c r="J6" s="61">
        <f>+J366</f>
        <v>167558</v>
      </c>
    </row>
    <row r="7" spans="1:10" ht="15">
      <c r="A7" s="65"/>
      <c r="B7" s="65"/>
      <c r="C7" s="65"/>
      <c r="D7" s="65"/>
      <c r="E7" s="65"/>
      <c r="F7" s="65"/>
      <c r="G7" s="61"/>
      <c r="H7" s="61"/>
      <c r="I7" s="61"/>
      <c r="J7" s="61"/>
    </row>
    <row r="8" spans="1:10" ht="15">
      <c r="A8" s="65" t="s">
        <v>1799</v>
      </c>
      <c r="B8" s="65" t="s">
        <v>1800</v>
      </c>
      <c r="C8" s="65"/>
      <c r="D8" s="65"/>
      <c r="E8" s="65"/>
      <c r="F8" s="65"/>
      <c r="G8" s="61"/>
      <c r="H8" s="61"/>
      <c r="I8" s="61"/>
      <c r="J8" s="61">
        <f>+J527</f>
        <v>197361</v>
      </c>
    </row>
    <row r="9" spans="1:10" ht="15">
      <c r="A9" s="65"/>
      <c r="B9" s="65"/>
      <c r="C9" s="65"/>
      <c r="D9" s="65"/>
      <c r="E9" s="65"/>
      <c r="F9" s="65"/>
      <c r="G9" s="61"/>
      <c r="H9" s="61"/>
      <c r="I9" s="61"/>
      <c r="J9" s="61"/>
    </row>
    <row r="10" spans="1:10" ht="15">
      <c r="A10" s="65" t="s">
        <v>1801</v>
      </c>
      <c r="B10" s="65" t="s">
        <v>1802</v>
      </c>
      <c r="C10" s="65"/>
      <c r="D10" s="65"/>
      <c r="E10" s="65"/>
      <c r="F10" s="65"/>
      <c r="G10" s="61"/>
      <c r="H10" s="61"/>
      <c r="I10" s="61"/>
      <c r="J10" s="61">
        <f>+J577</f>
        <v>32700</v>
      </c>
    </row>
    <row r="11" spans="1:10" ht="15">
      <c r="A11" s="65"/>
      <c r="B11" s="65"/>
      <c r="C11" s="65"/>
      <c r="D11" s="65"/>
      <c r="E11" s="65"/>
      <c r="F11" s="65"/>
      <c r="G11" s="61"/>
      <c r="H11" s="61"/>
      <c r="I11" s="61"/>
      <c r="J11" s="61"/>
    </row>
    <row r="12" spans="1:10" ht="15.75" thickBot="1">
      <c r="A12" s="65"/>
      <c r="B12" s="65"/>
      <c r="C12" s="65"/>
      <c r="D12" s="65"/>
      <c r="E12" s="65"/>
      <c r="F12" s="65"/>
      <c r="G12" s="61"/>
      <c r="H12" s="61"/>
      <c r="I12" s="61"/>
      <c r="J12" s="61"/>
    </row>
    <row r="13" spans="1:10" ht="15">
      <c r="A13" s="65"/>
      <c r="B13" s="65" t="s">
        <v>1803</v>
      </c>
      <c r="C13" s="65"/>
      <c r="D13" s="84"/>
      <c r="E13" s="84"/>
      <c r="F13" s="84"/>
      <c r="G13" s="85"/>
      <c r="H13" s="85"/>
      <c r="I13" s="85"/>
      <c r="J13" s="85">
        <f>SUM(J4:J12)</f>
        <v>533720</v>
      </c>
    </row>
    <row r="14" spans="1:10" ht="15" thickBot="1">
      <c r="A14" s="86"/>
      <c r="B14" s="86"/>
      <c r="C14" s="86"/>
      <c r="D14" s="86"/>
      <c r="E14" s="86"/>
      <c r="F14" s="86"/>
      <c r="G14" s="87"/>
      <c r="H14" s="87"/>
      <c r="I14" s="87"/>
      <c r="J14" s="87"/>
    </row>
    <row r="16" spans="1:10" ht="15">
      <c r="A16" s="65" t="s">
        <v>1665</v>
      </c>
    </row>
    <row r="18" spans="1:11" ht="15">
      <c r="A18" s="65" t="s">
        <v>1795</v>
      </c>
      <c r="B18" s="65" t="s">
        <v>1666</v>
      </c>
      <c r="C18" s="65"/>
    </row>
    <row r="20" spans="1:11">
      <c r="A20" s="81" t="s">
        <v>277</v>
      </c>
      <c r="B20" s="81" t="s">
        <v>1667</v>
      </c>
    </row>
    <row r="21" spans="1:11">
      <c r="B21" s="81" t="s">
        <v>1668</v>
      </c>
    </row>
    <row r="22" spans="1:11">
      <c r="B22" s="81" t="s">
        <v>1669</v>
      </c>
    </row>
    <row r="24" spans="1:11">
      <c r="B24" s="81" t="s">
        <v>1670</v>
      </c>
      <c r="G24" s="83" t="s">
        <v>292</v>
      </c>
      <c r="H24" s="82">
        <v>3</v>
      </c>
      <c r="I24" s="82">
        <v>490</v>
      </c>
      <c r="J24" s="82">
        <f>+H24*I24</f>
        <v>1470</v>
      </c>
      <c r="K24" s="117">
        <v>490</v>
      </c>
    </row>
    <row r="25" spans="1:11">
      <c r="B25" s="81" t="s">
        <v>1671</v>
      </c>
      <c r="G25" s="83" t="s">
        <v>292</v>
      </c>
      <c r="H25" s="82">
        <v>1</v>
      </c>
      <c r="I25" s="82">
        <v>545</v>
      </c>
      <c r="J25" s="82">
        <f t="shared" ref="J25:J39" si="0">+H25*I25</f>
        <v>545</v>
      </c>
      <c r="K25" s="117">
        <v>545</v>
      </c>
    </row>
    <row r="26" spans="1:11">
      <c r="B26" s="81" t="s">
        <v>1672</v>
      </c>
      <c r="G26" s="83" t="s">
        <v>292</v>
      </c>
      <c r="H26" s="82">
        <v>4</v>
      </c>
      <c r="I26" s="82">
        <v>655</v>
      </c>
      <c r="J26" s="82">
        <f t="shared" si="0"/>
        <v>2620</v>
      </c>
      <c r="K26" s="117">
        <v>655</v>
      </c>
    </row>
    <row r="27" spans="1:11">
      <c r="B27" s="81" t="s">
        <v>1386</v>
      </c>
      <c r="G27" s="83" t="s">
        <v>292</v>
      </c>
      <c r="H27" s="82">
        <v>6</v>
      </c>
      <c r="I27" s="82">
        <v>710</v>
      </c>
      <c r="J27" s="82">
        <f t="shared" si="0"/>
        <v>4260</v>
      </c>
      <c r="K27" s="117">
        <v>710</v>
      </c>
    </row>
    <row r="28" spans="1:11">
      <c r="B28" s="81" t="s">
        <v>1387</v>
      </c>
      <c r="G28" s="83" t="s">
        <v>292</v>
      </c>
      <c r="H28" s="82">
        <v>6</v>
      </c>
      <c r="I28" s="82">
        <v>765</v>
      </c>
      <c r="J28" s="82">
        <f t="shared" si="0"/>
        <v>4590</v>
      </c>
      <c r="K28" s="117">
        <v>765</v>
      </c>
    </row>
    <row r="29" spans="1:11">
      <c r="B29" s="81" t="s">
        <v>1388</v>
      </c>
      <c r="G29" s="83" t="s">
        <v>292</v>
      </c>
      <c r="H29" s="82">
        <v>4</v>
      </c>
      <c r="I29" s="82">
        <v>820</v>
      </c>
      <c r="J29" s="82">
        <f t="shared" si="0"/>
        <v>3280</v>
      </c>
      <c r="K29" s="117">
        <v>820</v>
      </c>
    </row>
    <row r="30" spans="1:11">
      <c r="B30" s="81" t="s">
        <v>588</v>
      </c>
      <c r="G30" s="83" t="s">
        <v>292</v>
      </c>
      <c r="H30" s="82">
        <v>7</v>
      </c>
      <c r="I30" s="82">
        <v>875</v>
      </c>
      <c r="J30" s="82">
        <f t="shared" si="0"/>
        <v>6125</v>
      </c>
      <c r="K30" s="117">
        <v>875</v>
      </c>
    </row>
    <row r="31" spans="1:11">
      <c r="B31" s="81" t="s">
        <v>589</v>
      </c>
      <c r="G31" s="83" t="s">
        <v>292</v>
      </c>
      <c r="H31" s="82">
        <v>6</v>
      </c>
      <c r="I31" s="82">
        <v>930</v>
      </c>
      <c r="J31" s="82">
        <f t="shared" si="0"/>
        <v>5580</v>
      </c>
      <c r="K31" s="117">
        <v>930</v>
      </c>
    </row>
    <row r="32" spans="1:11">
      <c r="B32" s="81" t="s">
        <v>590</v>
      </c>
      <c r="G32" s="83" t="s">
        <v>292</v>
      </c>
      <c r="H32" s="82">
        <v>6</v>
      </c>
      <c r="I32" s="82">
        <v>985</v>
      </c>
      <c r="J32" s="82">
        <f t="shared" si="0"/>
        <v>5910</v>
      </c>
      <c r="K32" s="117">
        <v>985</v>
      </c>
    </row>
    <row r="33" spans="1:11">
      <c r="B33" s="81" t="s">
        <v>591</v>
      </c>
      <c r="G33" s="83" t="s">
        <v>292</v>
      </c>
      <c r="H33" s="82">
        <v>6</v>
      </c>
      <c r="I33" s="82">
        <v>1040</v>
      </c>
      <c r="J33" s="82">
        <f t="shared" si="0"/>
        <v>6240</v>
      </c>
      <c r="K33" s="117">
        <v>1040</v>
      </c>
    </row>
    <row r="34" spans="1:11">
      <c r="B34" s="81" t="s">
        <v>592</v>
      </c>
      <c r="G34" s="83" t="s">
        <v>292</v>
      </c>
      <c r="H34" s="82">
        <v>2</v>
      </c>
      <c r="I34" s="82">
        <v>1095</v>
      </c>
      <c r="J34" s="82">
        <f t="shared" si="0"/>
        <v>2190</v>
      </c>
      <c r="K34" s="117">
        <v>1095</v>
      </c>
    </row>
    <row r="35" spans="1:11">
      <c r="B35" s="81" t="s">
        <v>593</v>
      </c>
      <c r="G35" s="83" t="s">
        <v>292</v>
      </c>
      <c r="H35" s="82">
        <v>3</v>
      </c>
      <c r="I35" s="82">
        <v>1150</v>
      </c>
      <c r="J35" s="82">
        <f t="shared" si="0"/>
        <v>3450</v>
      </c>
      <c r="K35" s="117">
        <v>1150</v>
      </c>
    </row>
    <row r="36" spans="1:11">
      <c r="B36" s="81" t="s">
        <v>594</v>
      </c>
      <c r="G36" s="83" t="s">
        <v>292</v>
      </c>
      <c r="H36" s="82">
        <v>1</v>
      </c>
      <c r="I36" s="82">
        <v>1260</v>
      </c>
      <c r="J36" s="82">
        <f t="shared" si="0"/>
        <v>1260</v>
      </c>
      <c r="K36" s="117">
        <v>1260</v>
      </c>
    </row>
    <row r="37" spans="1:11">
      <c r="B37" s="81" t="s">
        <v>1012</v>
      </c>
      <c r="G37" s="83" t="s">
        <v>292</v>
      </c>
      <c r="H37" s="82">
        <v>1</v>
      </c>
      <c r="I37" s="82">
        <v>1315</v>
      </c>
      <c r="J37" s="82">
        <f t="shared" si="0"/>
        <v>1315</v>
      </c>
      <c r="K37" s="117">
        <v>1315</v>
      </c>
    </row>
    <row r="38" spans="1:11">
      <c r="B38" s="81" t="s">
        <v>1013</v>
      </c>
      <c r="G38" s="83" t="s">
        <v>292</v>
      </c>
      <c r="H38" s="82">
        <v>1</v>
      </c>
      <c r="I38" s="82">
        <v>1370</v>
      </c>
      <c r="J38" s="82">
        <f t="shared" si="0"/>
        <v>1370</v>
      </c>
      <c r="K38" s="117">
        <v>1370</v>
      </c>
    </row>
    <row r="39" spans="1:11">
      <c r="B39" s="81" t="s">
        <v>1014</v>
      </c>
      <c r="G39" s="83" t="s">
        <v>292</v>
      </c>
      <c r="H39" s="82">
        <v>1</v>
      </c>
      <c r="I39" s="82">
        <v>1425</v>
      </c>
      <c r="J39" s="82">
        <f t="shared" si="0"/>
        <v>1425</v>
      </c>
      <c r="K39" s="117">
        <v>1425</v>
      </c>
    </row>
    <row r="40" spans="1:11">
      <c r="G40" s="83"/>
      <c r="K40" s="117"/>
    </row>
    <row r="41" spans="1:11">
      <c r="A41" s="81" t="s">
        <v>280</v>
      </c>
      <c r="B41" s="81" t="s">
        <v>1015</v>
      </c>
      <c r="G41" s="83"/>
      <c r="K41" s="117"/>
    </row>
    <row r="42" spans="1:11">
      <c r="B42" s="81" t="s">
        <v>1668</v>
      </c>
      <c r="G42" s="83"/>
      <c r="K42" s="117"/>
    </row>
    <row r="43" spans="1:11">
      <c r="B43" s="81" t="s">
        <v>1669</v>
      </c>
      <c r="G43" s="83"/>
      <c r="K43" s="117"/>
    </row>
    <row r="44" spans="1:11">
      <c r="G44" s="83"/>
      <c r="K44" s="117"/>
    </row>
    <row r="45" spans="1:11">
      <c r="B45" s="81" t="s">
        <v>1863</v>
      </c>
      <c r="C45" s="81" t="s">
        <v>1864</v>
      </c>
      <c r="G45" s="83" t="s">
        <v>292</v>
      </c>
      <c r="H45" s="82">
        <v>1</v>
      </c>
      <c r="I45" s="82">
        <v>945</v>
      </c>
      <c r="J45" s="82">
        <f>+H45*I45</f>
        <v>945</v>
      </c>
      <c r="K45" s="117">
        <v>945</v>
      </c>
    </row>
    <row r="46" spans="1:11">
      <c r="B46" s="81" t="s">
        <v>1386</v>
      </c>
      <c r="C46" s="81" t="s">
        <v>1865</v>
      </c>
      <c r="G46" s="83" t="s">
        <v>292</v>
      </c>
      <c r="H46" s="82">
        <v>2</v>
      </c>
      <c r="I46" s="82">
        <v>1350</v>
      </c>
      <c r="J46" s="82">
        <f>+H46*I46</f>
        <v>2700</v>
      </c>
      <c r="K46" s="117">
        <v>1350</v>
      </c>
    </row>
    <row r="47" spans="1:11">
      <c r="G47" s="83"/>
      <c r="K47" s="117"/>
    </row>
    <row r="48" spans="1:11">
      <c r="A48" s="81" t="s">
        <v>290</v>
      </c>
      <c r="B48" s="81" t="s">
        <v>1866</v>
      </c>
      <c r="G48" s="83"/>
      <c r="K48" s="117"/>
    </row>
    <row r="49" spans="1:11">
      <c r="G49" s="83" t="s">
        <v>292</v>
      </c>
      <c r="H49" s="82">
        <v>125</v>
      </c>
      <c r="I49" s="82">
        <v>16</v>
      </c>
      <c r="J49" s="82">
        <f>+H49*I49</f>
        <v>2000</v>
      </c>
      <c r="K49" s="117">
        <v>16</v>
      </c>
    </row>
    <row r="50" spans="1:11">
      <c r="G50" s="83"/>
      <c r="K50" s="117"/>
    </row>
    <row r="51" spans="1:11">
      <c r="A51" s="81" t="s">
        <v>291</v>
      </c>
      <c r="B51" s="81" t="s">
        <v>1867</v>
      </c>
      <c r="G51" s="83"/>
      <c r="K51" s="117"/>
    </row>
    <row r="52" spans="1:11">
      <c r="G52" s="83" t="s">
        <v>292</v>
      </c>
      <c r="H52" s="82">
        <v>125</v>
      </c>
      <c r="I52" s="82">
        <v>16</v>
      </c>
      <c r="J52" s="82">
        <f>+H52*I52</f>
        <v>2000</v>
      </c>
      <c r="K52" s="117">
        <v>16</v>
      </c>
    </row>
    <row r="53" spans="1:11">
      <c r="G53" s="83"/>
      <c r="K53" s="117"/>
    </row>
    <row r="54" spans="1:11">
      <c r="A54" s="81" t="s">
        <v>293</v>
      </c>
      <c r="B54" s="81" t="s">
        <v>1868</v>
      </c>
      <c r="G54" s="83" t="s">
        <v>292</v>
      </c>
      <c r="H54" s="82">
        <v>125</v>
      </c>
      <c r="I54" s="82">
        <v>8</v>
      </c>
      <c r="J54" s="82">
        <f>+H54*I54</f>
        <v>1000</v>
      </c>
      <c r="K54" s="117">
        <v>8</v>
      </c>
    </row>
    <row r="55" spans="1:11">
      <c r="G55" s="83"/>
      <c r="K55" s="117"/>
    </row>
    <row r="56" spans="1:11">
      <c r="A56" s="81" t="s">
        <v>1421</v>
      </c>
      <c r="B56" s="81" t="s">
        <v>1869</v>
      </c>
      <c r="G56" s="83"/>
      <c r="K56" s="117"/>
    </row>
    <row r="57" spans="1:11">
      <c r="G57" s="83" t="s">
        <v>292</v>
      </c>
      <c r="H57" s="82">
        <v>65</v>
      </c>
      <c r="I57" s="82">
        <v>12</v>
      </c>
      <c r="J57" s="82">
        <f>+H57*I57</f>
        <v>780</v>
      </c>
      <c r="K57" s="117">
        <v>12</v>
      </c>
    </row>
    <row r="58" spans="1:11">
      <c r="K58" s="117"/>
    </row>
    <row r="59" spans="1:11" ht="31.5" customHeight="1">
      <c r="A59" s="81" t="s">
        <v>1422</v>
      </c>
      <c r="B59" s="325" t="s">
        <v>599</v>
      </c>
      <c r="C59" s="325"/>
      <c r="D59" s="325"/>
      <c r="E59" s="325"/>
      <c r="F59" s="325"/>
      <c r="K59" s="117"/>
    </row>
    <row r="60" spans="1:11" ht="33" customHeight="1">
      <c r="B60" s="325" t="s">
        <v>600</v>
      </c>
      <c r="C60" s="325"/>
      <c r="D60" s="325"/>
      <c r="E60" s="325"/>
      <c r="F60" s="325"/>
      <c r="K60" s="117"/>
    </row>
    <row r="61" spans="1:11">
      <c r="A61" s="81" t="s">
        <v>601</v>
      </c>
      <c r="K61" s="117"/>
    </row>
    <row r="62" spans="1:11">
      <c r="G62" s="83" t="s">
        <v>292</v>
      </c>
      <c r="H62" s="82">
        <v>61</v>
      </c>
      <c r="I62" s="82">
        <v>300</v>
      </c>
      <c r="J62" s="82">
        <f>+H62*I62</f>
        <v>18300</v>
      </c>
      <c r="K62" s="117">
        <v>300</v>
      </c>
    </row>
    <row r="63" spans="1:11">
      <c r="K63" s="117"/>
    </row>
    <row r="64" spans="1:11">
      <c r="A64" s="81" t="s">
        <v>1424</v>
      </c>
      <c r="B64" s="81" t="s">
        <v>602</v>
      </c>
      <c r="K64" s="117"/>
    </row>
    <row r="65" spans="1:11">
      <c r="G65" s="82" t="s">
        <v>292</v>
      </c>
      <c r="H65" s="82">
        <v>61</v>
      </c>
      <c r="I65" s="82">
        <v>12</v>
      </c>
      <c r="J65" s="82">
        <f>+H65*I65</f>
        <v>732</v>
      </c>
      <c r="K65" s="117">
        <v>12</v>
      </c>
    </row>
    <row r="66" spans="1:11">
      <c r="K66" s="117"/>
    </row>
    <row r="67" spans="1:11">
      <c r="A67" s="81" t="s">
        <v>931</v>
      </c>
      <c r="B67" s="81" t="s">
        <v>1451</v>
      </c>
      <c r="K67" s="117"/>
    </row>
    <row r="68" spans="1:11">
      <c r="B68" s="81" t="s">
        <v>756</v>
      </c>
      <c r="K68" s="117"/>
    </row>
    <row r="69" spans="1:11">
      <c r="B69" s="81" t="s">
        <v>757</v>
      </c>
      <c r="K69" s="117"/>
    </row>
    <row r="70" spans="1:11">
      <c r="B70" s="81" t="s">
        <v>758</v>
      </c>
      <c r="K70" s="117"/>
    </row>
    <row r="71" spans="1:11">
      <c r="A71" s="81" t="s">
        <v>759</v>
      </c>
      <c r="K71" s="117"/>
    </row>
    <row r="72" spans="1:11">
      <c r="A72" s="81" t="s">
        <v>760</v>
      </c>
      <c r="K72" s="117"/>
    </row>
    <row r="73" spans="1:11">
      <c r="A73" s="81" t="s">
        <v>707</v>
      </c>
      <c r="K73" s="117"/>
    </row>
    <row r="74" spans="1:11">
      <c r="A74" s="81" t="s">
        <v>668</v>
      </c>
      <c r="K74" s="117"/>
    </row>
    <row r="75" spans="1:11">
      <c r="B75" s="81" t="s">
        <v>669</v>
      </c>
      <c r="K75" s="117"/>
    </row>
    <row r="76" spans="1:11">
      <c r="B76" s="81" t="s">
        <v>670</v>
      </c>
      <c r="D76" s="81" t="s">
        <v>671</v>
      </c>
      <c r="G76" s="82" t="s">
        <v>50</v>
      </c>
      <c r="H76" s="82">
        <v>1</v>
      </c>
      <c r="I76" s="82">
        <v>750</v>
      </c>
      <c r="J76" s="82">
        <f>+H76*I76</f>
        <v>750</v>
      </c>
      <c r="K76" s="117">
        <v>750</v>
      </c>
    </row>
    <row r="77" spans="1:11">
      <c r="B77" s="81" t="s">
        <v>672</v>
      </c>
      <c r="D77" s="81" t="s">
        <v>673</v>
      </c>
      <c r="G77" s="82" t="s">
        <v>50</v>
      </c>
      <c r="H77" s="82">
        <v>2</v>
      </c>
      <c r="I77" s="82">
        <v>1130</v>
      </c>
      <c r="J77" s="82">
        <f>+H77*I77</f>
        <v>2260</v>
      </c>
      <c r="K77" s="117">
        <v>1130</v>
      </c>
    </row>
    <row r="78" spans="1:11">
      <c r="B78" s="81" t="s">
        <v>674</v>
      </c>
      <c r="D78" s="81" t="s">
        <v>673</v>
      </c>
      <c r="G78" s="82" t="s">
        <v>50</v>
      </c>
      <c r="H78" s="82">
        <v>2</v>
      </c>
      <c r="I78" s="82">
        <v>1580</v>
      </c>
      <c r="J78" s="82">
        <f>+H78*I78</f>
        <v>3160</v>
      </c>
      <c r="K78" s="117">
        <v>1580</v>
      </c>
    </row>
    <row r="79" spans="1:11">
      <c r="K79" s="117"/>
    </row>
    <row r="80" spans="1:11">
      <c r="A80" s="81" t="s">
        <v>653</v>
      </c>
      <c r="B80" s="81" t="s">
        <v>675</v>
      </c>
      <c r="K80" s="117"/>
    </row>
    <row r="81" spans="1:11">
      <c r="B81" s="81" t="s">
        <v>676</v>
      </c>
      <c r="K81" s="117"/>
    </row>
    <row r="82" spans="1:11">
      <c r="G82" s="82" t="s">
        <v>292</v>
      </c>
      <c r="H82" s="82">
        <v>16</v>
      </c>
      <c r="I82" s="82">
        <v>44</v>
      </c>
      <c r="J82" s="82">
        <f>+H82*I82</f>
        <v>704</v>
      </c>
      <c r="K82" s="117">
        <v>44</v>
      </c>
    </row>
    <row r="83" spans="1:11">
      <c r="K83" s="117"/>
    </row>
    <row r="84" spans="1:11">
      <c r="A84" s="81" t="s">
        <v>654</v>
      </c>
      <c r="B84" s="81" t="s">
        <v>612</v>
      </c>
      <c r="K84" s="117"/>
    </row>
    <row r="85" spans="1:11">
      <c r="K85" s="117"/>
    </row>
    <row r="86" spans="1:11">
      <c r="G86" s="82" t="s">
        <v>292</v>
      </c>
      <c r="H86" s="82">
        <v>61</v>
      </c>
      <c r="I86" s="82">
        <v>22</v>
      </c>
      <c r="J86" s="82">
        <f>+H86*I86</f>
        <v>1342</v>
      </c>
      <c r="K86" s="117">
        <v>22</v>
      </c>
    </row>
    <row r="87" spans="1:11">
      <c r="K87" s="117"/>
    </row>
    <row r="88" spans="1:11">
      <c r="A88" s="81" t="s">
        <v>834</v>
      </c>
      <c r="B88" s="81" t="s">
        <v>613</v>
      </c>
      <c r="K88" s="117"/>
    </row>
    <row r="89" spans="1:11">
      <c r="K89" s="117"/>
    </row>
    <row r="90" spans="1:11">
      <c r="B90" s="81" t="s">
        <v>614</v>
      </c>
      <c r="G90" s="82" t="s">
        <v>1077</v>
      </c>
      <c r="H90" s="82">
        <v>543</v>
      </c>
      <c r="I90" s="82">
        <v>24</v>
      </c>
      <c r="J90" s="82">
        <f>+H90*I90</f>
        <v>13032</v>
      </c>
      <c r="K90" s="117">
        <v>24</v>
      </c>
    </row>
    <row r="91" spans="1:11">
      <c r="K91" s="117"/>
    </row>
    <row r="92" spans="1:11">
      <c r="K92" s="117"/>
    </row>
    <row r="93" spans="1:11">
      <c r="A93" s="81" t="s">
        <v>1269</v>
      </c>
      <c r="B93" s="81" t="s">
        <v>615</v>
      </c>
      <c r="K93" s="117"/>
    </row>
    <row r="94" spans="1:11">
      <c r="B94" s="81" t="s">
        <v>616</v>
      </c>
      <c r="K94" s="117"/>
    </row>
    <row r="95" spans="1:11">
      <c r="K95" s="117"/>
    </row>
    <row r="96" spans="1:11">
      <c r="B96" s="81" t="s">
        <v>617</v>
      </c>
      <c r="C96" s="81" t="s">
        <v>618</v>
      </c>
      <c r="G96" s="82" t="s">
        <v>1077</v>
      </c>
      <c r="H96" s="82">
        <v>18</v>
      </c>
      <c r="I96" s="82">
        <v>35</v>
      </c>
      <c r="J96" s="82">
        <f>+H96*I96</f>
        <v>630</v>
      </c>
      <c r="K96" s="117">
        <v>35</v>
      </c>
    </row>
    <row r="97" spans="1:11">
      <c r="B97" s="81" t="s">
        <v>619</v>
      </c>
      <c r="C97" s="81" t="s">
        <v>618</v>
      </c>
      <c r="G97" s="82" t="s">
        <v>1077</v>
      </c>
      <c r="H97" s="82">
        <v>25</v>
      </c>
      <c r="I97" s="82">
        <v>40</v>
      </c>
      <c r="J97" s="82">
        <f>+H97*I97</f>
        <v>1000</v>
      </c>
      <c r="K97" s="117">
        <v>40</v>
      </c>
    </row>
    <row r="98" spans="1:11">
      <c r="B98" s="81" t="s">
        <v>620</v>
      </c>
      <c r="C98" s="81" t="s">
        <v>618</v>
      </c>
      <c r="G98" s="82" t="s">
        <v>1077</v>
      </c>
      <c r="H98" s="82">
        <v>74</v>
      </c>
      <c r="I98" s="82">
        <v>45</v>
      </c>
      <c r="J98" s="82">
        <f>+H98*I98</f>
        <v>3330</v>
      </c>
      <c r="K98" s="117">
        <v>45</v>
      </c>
    </row>
    <row r="99" spans="1:11">
      <c r="B99" s="81" t="s">
        <v>621</v>
      </c>
      <c r="G99" s="82" t="s">
        <v>1077</v>
      </c>
      <c r="H99" s="82">
        <v>81</v>
      </c>
      <c r="I99" s="82">
        <v>85</v>
      </c>
      <c r="J99" s="82">
        <f>+H99*I99</f>
        <v>6885</v>
      </c>
      <c r="K99" s="117">
        <v>85</v>
      </c>
    </row>
    <row r="100" spans="1:11">
      <c r="B100" s="81" t="s">
        <v>622</v>
      </c>
      <c r="G100" s="82" t="s">
        <v>1077</v>
      </c>
      <c r="H100" s="82">
        <v>75</v>
      </c>
      <c r="I100" s="82">
        <v>140</v>
      </c>
      <c r="J100" s="82">
        <f>+H100*I100</f>
        <v>10500</v>
      </c>
      <c r="K100" s="117">
        <v>140</v>
      </c>
    </row>
    <row r="101" spans="1:11">
      <c r="K101" s="117"/>
    </row>
    <row r="102" spans="1:11">
      <c r="A102" s="81" t="s">
        <v>844</v>
      </c>
      <c r="B102" s="81" t="s">
        <v>623</v>
      </c>
      <c r="K102" s="117"/>
    </row>
    <row r="103" spans="1:11">
      <c r="B103" s="81" t="s">
        <v>624</v>
      </c>
      <c r="K103" s="117"/>
    </row>
    <row r="104" spans="1:11">
      <c r="B104" s="81" t="s">
        <v>625</v>
      </c>
      <c r="K104" s="117"/>
    </row>
    <row r="105" spans="1:11">
      <c r="B105" s="81" t="s">
        <v>603</v>
      </c>
      <c r="K105" s="117"/>
    </row>
    <row r="106" spans="1:11">
      <c r="K106" s="117"/>
    </row>
    <row r="107" spans="1:11">
      <c r="B107" s="81" t="s">
        <v>617</v>
      </c>
      <c r="C107" s="81" t="s">
        <v>618</v>
      </c>
      <c r="G107" s="82" t="s">
        <v>1077</v>
      </c>
      <c r="H107" s="82">
        <v>18</v>
      </c>
      <c r="I107" s="82">
        <v>16</v>
      </c>
      <c r="J107" s="82">
        <f>+H107*I107</f>
        <v>288</v>
      </c>
      <c r="K107" s="117">
        <v>16</v>
      </c>
    </row>
    <row r="108" spans="1:11">
      <c r="B108" s="81" t="s">
        <v>619</v>
      </c>
      <c r="C108" s="81" t="s">
        <v>618</v>
      </c>
      <c r="G108" s="82" t="s">
        <v>1077</v>
      </c>
      <c r="H108" s="82">
        <v>25</v>
      </c>
      <c r="I108" s="82">
        <v>18</v>
      </c>
      <c r="J108" s="82">
        <f>+H108*I108</f>
        <v>450</v>
      </c>
      <c r="K108" s="117">
        <v>18</v>
      </c>
    </row>
    <row r="109" spans="1:11">
      <c r="B109" s="81" t="s">
        <v>620</v>
      </c>
      <c r="C109" s="81" t="s">
        <v>618</v>
      </c>
      <c r="G109" s="82" t="s">
        <v>1077</v>
      </c>
      <c r="H109" s="82">
        <v>74</v>
      </c>
      <c r="I109" s="82">
        <v>20</v>
      </c>
      <c r="J109" s="82">
        <f>+H109*I109</f>
        <v>1480</v>
      </c>
      <c r="K109" s="117">
        <v>20</v>
      </c>
    </row>
    <row r="110" spans="1:11">
      <c r="B110" s="81" t="s">
        <v>621</v>
      </c>
      <c r="G110" s="82" t="s">
        <v>1077</v>
      </c>
      <c r="H110" s="82">
        <v>77</v>
      </c>
      <c r="I110" s="82">
        <v>26</v>
      </c>
      <c r="J110" s="82">
        <f>+H110*I110</f>
        <v>2002</v>
      </c>
      <c r="K110" s="117">
        <v>26</v>
      </c>
    </row>
    <row r="111" spans="1:11">
      <c r="B111" s="81" t="s">
        <v>622</v>
      </c>
      <c r="D111" s="81" t="s">
        <v>1609</v>
      </c>
      <c r="G111" s="82" t="s">
        <v>1077</v>
      </c>
      <c r="H111" s="82">
        <v>70</v>
      </c>
      <c r="I111" s="82">
        <v>42</v>
      </c>
      <c r="J111" s="82">
        <f>+H111*I111</f>
        <v>2940</v>
      </c>
      <c r="K111" s="117">
        <v>42</v>
      </c>
    </row>
    <row r="112" spans="1:11">
      <c r="K112" s="117"/>
    </row>
    <row r="113" spans="1:11">
      <c r="A113" s="81" t="s">
        <v>847</v>
      </c>
      <c r="B113" s="81" t="s">
        <v>623</v>
      </c>
      <c r="K113" s="117"/>
    </row>
    <row r="114" spans="1:11">
      <c r="B114" s="81" t="s">
        <v>604</v>
      </c>
      <c r="K114" s="117"/>
    </row>
    <row r="115" spans="1:11">
      <c r="B115" s="81" t="s">
        <v>605</v>
      </c>
      <c r="K115" s="117"/>
    </row>
    <row r="116" spans="1:11">
      <c r="K116" s="117"/>
    </row>
    <row r="117" spans="1:11">
      <c r="B117" s="81" t="s">
        <v>621</v>
      </c>
      <c r="G117" s="82" t="s">
        <v>1077</v>
      </c>
      <c r="H117" s="82">
        <v>10</v>
      </c>
      <c r="I117" s="82">
        <v>100</v>
      </c>
      <c r="J117" s="82">
        <f>+H117*I117</f>
        <v>1000</v>
      </c>
      <c r="K117" s="117">
        <v>100</v>
      </c>
    </row>
    <row r="118" spans="1:11">
      <c r="B118" s="81" t="s">
        <v>622</v>
      </c>
      <c r="G118" s="82" t="s">
        <v>1077</v>
      </c>
      <c r="H118" s="82">
        <v>10</v>
      </c>
      <c r="I118" s="82">
        <v>120</v>
      </c>
      <c r="J118" s="82">
        <f>+H118*I118</f>
        <v>1200</v>
      </c>
      <c r="K118" s="117">
        <v>120</v>
      </c>
    </row>
    <row r="119" spans="1:11">
      <c r="K119" s="117"/>
    </row>
    <row r="120" spans="1:11">
      <c r="A120" s="81" t="s">
        <v>408</v>
      </c>
      <c r="B120" s="81" t="s">
        <v>606</v>
      </c>
      <c r="K120" s="117"/>
    </row>
    <row r="121" spans="1:11">
      <c r="A121" s="81" t="s">
        <v>607</v>
      </c>
      <c r="K121" s="117"/>
    </row>
    <row r="122" spans="1:11">
      <c r="A122" s="81" t="s">
        <v>608</v>
      </c>
      <c r="K122" s="117"/>
    </row>
    <row r="123" spans="1:11">
      <c r="A123" s="81" t="s">
        <v>1609</v>
      </c>
      <c r="K123" s="117"/>
    </row>
    <row r="124" spans="1:11">
      <c r="B124" s="81" t="s">
        <v>609</v>
      </c>
      <c r="C124" s="81" t="s">
        <v>610</v>
      </c>
      <c r="D124" s="81" t="s">
        <v>1865</v>
      </c>
      <c r="G124" s="82" t="s">
        <v>292</v>
      </c>
      <c r="H124" s="82">
        <v>2</v>
      </c>
      <c r="I124" s="82">
        <v>50</v>
      </c>
      <c r="J124" s="82">
        <f>+H124*I124</f>
        <v>100</v>
      </c>
      <c r="K124" s="117">
        <v>50</v>
      </c>
    </row>
    <row r="125" spans="1:11">
      <c r="B125" s="81" t="s">
        <v>609</v>
      </c>
      <c r="C125" s="81" t="s">
        <v>611</v>
      </c>
      <c r="D125" s="81" t="s">
        <v>1864</v>
      </c>
      <c r="G125" s="82" t="s">
        <v>292</v>
      </c>
      <c r="H125" s="82">
        <v>1</v>
      </c>
      <c r="I125" s="82">
        <v>65</v>
      </c>
      <c r="J125" s="82">
        <f>+H125*I125</f>
        <v>65</v>
      </c>
      <c r="K125" s="117">
        <v>65</v>
      </c>
    </row>
    <row r="126" spans="1:11">
      <c r="K126" s="117"/>
    </row>
    <row r="127" spans="1:11">
      <c r="A127" s="81" t="s">
        <v>409</v>
      </c>
      <c r="B127" s="81" t="s">
        <v>1274</v>
      </c>
      <c r="K127" s="117"/>
    </row>
    <row r="128" spans="1:11">
      <c r="A128" s="81" t="s">
        <v>607</v>
      </c>
      <c r="K128" s="117"/>
    </row>
    <row r="129" spans="1:11">
      <c r="A129" s="81" t="s">
        <v>1389</v>
      </c>
      <c r="K129" s="117"/>
    </row>
    <row r="130" spans="1:11">
      <c r="A130" s="81" t="s">
        <v>1609</v>
      </c>
      <c r="K130" s="117"/>
    </row>
    <row r="131" spans="1:11">
      <c r="B131" s="81" t="s">
        <v>609</v>
      </c>
      <c r="C131" s="81" t="s">
        <v>610</v>
      </c>
      <c r="D131" s="81" t="s">
        <v>1865</v>
      </c>
      <c r="G131" s="82" t="s">
        <v>292</v>
      </c>
      <c r="H131" s="82">
        <v>2</v>
      </c>
      <c r="I131" s="82">
        <v>400</v>
      </c>
      <c r="J131" s="82">
        <f>+H131*I131</f>
        <v>800</v>
      </c>
      <c r="K131" s="117">
        <v>400</v>
      </c>
    </row>
    <row r="132" spans="1:11">
      <c r="B132" s="81" t="s">
        <v>609</v>
      </c>
      <c r="C132" s="81" t="s">
        <v>611</v>
      </c>
      <c r="D132" s="81" t="s">
        <v>1864</v>
      </c>
      <c r="G132" s="82" t="s">
        <v>292</v>
      </c>
      <c r="H132" s="82">
        <v>1</v>
      </c>
      <c r="I132" s="82">
        <v>340</v>
      </c>
      <c r="J132" s="82">
        <f>+H132*I132</f>
        <v>340</v>
      </c>
      <c r="K132" s="117">
        <v>340</v>
      </c>
    </row>
    <row r="133" spans="1:11">
      <c r="K133" s="117"/>
    </row>
    <row r="134" spans="1:11">
      <c r="A134" s="81" t="s">
        <v>410</v>
      </c>
      <c r="B134" s="81" t="s">
        <v>1390</v>
      </c>
      <c r="K134" s="117"/>
    </row>
    <row r="135" spans="1:11">
      <c r="K135" s="117"/>
    </row>
    <row r="136" spans="1:11">
      <c r="G136" s="82" t="s">
        <v>50</v>
      </c>
      <c r="H136" s="82">
        <v>3</v>
      </c>
      <c r="I136" s="82">
        <v>180</v>
      </c>
      <c r="J136" s="82">
        <f>+H136*I136</f>
        <v>540</v>
      </c>
      <c r="K136" s="117">
        <v>180</v>
      </c>
    </row>
    <row r="137" spans="1:11">
      <c r="K137" s="117"/>
    </row>
    <row r="138" spans="1:11">
      <c r="A138" s="81" t="s">
        <v>974</v>
      </c>
      <c r="B138" s="81" t="s">
        <v>1391</v>
      </c>
      <c r="K138" s="117"/>
    </row>
    <row r="139" spans="1:11">
      <c r="A139" s="81" t="s">
        <v>1385</v>
      </c>
      <c r="K139" s="117"/>
    </row>
    <row r="140" spans="1:11">
      <c r="A140" s="81" t="s">
        <v>692</v>
      </c>
      <c r="K140" s="117"/>
    </row>
    <row r="141" spans="1:11">
      <c r="A141" s="81" t="s">
        <v>693</v>
      </c>
      <c r="K141" s="117"/>
    </row>
    <row r="142" spans="1:11">
      <c r="G142" s="82" t="s">
        <v>50</v>
      </c>
      <c r="H142" s="82">
        <v>4</v>
      </c>
      <c r="I142" s="82">
        <v>260</v>
      </c>
      <c r="J142" s="82">
        <f>+H142*I142</f>
        <v>1040</v>
      </c>
      <c r="K142" s="117">
        <v>260</v>
      </c>
    </row>
    <row r="143" spans="1:11">
      <c r="K143" s="117"/>
    </row>
    <row r="144" spans="1:11">
      <c r="A144" s="81" t="s">
        <v>975</v>
      </c>
      <c r="B144" s="81" t="s">
        <v>694</v>
      </c>
      <c r="K144" s="117"/>
    </row>
    <row r="145" spans="1:11">
      <c r="B145" s="81" t="s">
        <v>695</v>
      </c>
      <c r="K145" s="117"/>
    </row>
    <row r="146" spans="1:11">
      <c r="K146" s="117"/>
    </row>
    <row r="147" spans="1:11">
      <c r="B147" s="81" t="s">
        <v>696</v>
      </c>
      <c r="G147" s="82" t="s">
        <v>292</v>
      </c>
      <c r="H147" s="82">
        <v>4</v>
      </c>
      <c r="I147" s="82">
        <v>44</v>
      </c>
      <c r="J147" s="82">
        <f>+H147*I147</f>
        <v>176</v>
      </c>
      <c r="K147" s="117">
        <v>44</v>
      </c>
    </row>
    <row r="148" spans="1:11" ht="15" thickBot="1">
      <c r="K148" s="117"/>
    </row>
    <row r="149" spans="1:11" ht="15">
      <c r="B149" s="88" t="s">
        <v>545</v>
      </c>
      <c r="E149" s="89"/>
      <c r="F149" s="89"/>
      <c r="G149" s="90"/>
      <c r="H149" s="91"/>
      <c r="I149" s="91"/>
      <c r="J149" s="85">
        <f>SUM(J24:J148)</f>
        <v>136101</v>
      </c>
      <c r="K149" s="118"/>
    </row>
    <row r="150" spans="1:11">
      <c r="K150" s="117"/>
    </row>
    <row r="151" spans="1:11">
      <c r="K151" s="117"/>
    </row>
    <row r="152" spans="1:11" ht="15">
      <c r="A152" s="65" t="s">
        <v>697</v>
      </c>
      <c r="B152" s="65" t="s">
        <v>698</v>
      </c>
      <c r="K152" s="117"/>
    </row>
    <row r="153" spans="1:11">
      <c r="K153" s="117"/>
    </row>
    <row r="154" spans="1:11" ht="15">
      <c r="A154" s="65" t="s">
        <v>699</v>
      </c>
      <c r="B154" s="65" t="s">
        <v>700</v>
      </c>
      <c r="K154" s="117"/>
    </row>
    <row r="155" spans="1:11">
      <c r="K155" s="117"/>
    </row>
    <row r="156" spans="1:11">
      <c r="K156" s="117"/>
    </row>
    <row r="157" spans="1:11">
      <c r="A157" s="81" t="s">
        <v>277</v>
      </c>
      <c r="B157" s="81" t="s">
        <v>701</v>
      </c>
      <c r="K157" s="117"/>
    </row>
    <row r="158" spans="1:11">
      <c r="A158" s="81" t="s">
        <v>702</v>
      </c>
      <c r="K158" s="117"/>
    </row>
    <row r="159" spans="1:11">
      <c r="A159" s="81" t="s">
        <v>703</v>
      </c>
      <c r="K159" s="117"/>
    </row>
    <row r="160" spans="1:11">
      <c r="A160" s="81" t="s">
        <v>704</v>
      </c>
      <c r="K160" s="117"/>
    </row>
    <row r="161" spans="1:11">
      <c r="K161" s="117"/>
    </row>
    <row r="162" spans="1:11">
      <c r="G162" s="82" t="s">
        <v>705</v>
      </c>
      <c r="H162" s="82">
        <v>1</v>
      </c>
      <c r="I162" s="82">
        <v>42500</v>
      </c>
      <c r="J162" s="82">
        <f>+H162*I162</f>
        <v>42500</v>
      </c>
      <c r="K162" s="117">
        <v>42500</v>
      </c>
    </row>
    <row r="163" spans="1:11">
      <c r="K163" s="117"/>
    </row>
    <row r="164" spans="1:11">
      <c r="A164" s="81" t="s">
        <v>280</v>
      </c>
      <c r="B164" s="81" t="s">
        <v>190</v>
      </c>
      <c r="K164" s="117"/>
    </row>
    <row r="165" spans="1:11">
      <c r="A165" s="81" t="s">
        <v>191</v>
      </c>
      <c r="K165" s="117"/>
    </row>
    <row r="166" spans="1:11">
      <c r="B166" s="81" t="s">
        <v>192</v>
      </c>
      <c r="K166" s="117"/>
    </row>
    <row r="167" spans="1:11">
      <c r="A167" s="81" t="s">
        <v>193</v>
      </c>
      <c r="K167" s="117"/>
    </row>
    <row r="168" spans="1:11">
      <c r="A168" s="81" t="s">
        <v>194</v>
      </c>
      <c r="K168" s="117"/>
    </row>
    <row r="169" spans="1:11">
      <c r="A169" s="81" t="s">
        <v>1298</v>
      </c>
      <c r="K169" s="117"/>
    </row>
    <row r="170" spans="1:11">
      <c r="A170" s="81" t="s">
        <v>1609</v>
      </c>
      <c r="B170" s="81" t="s">
        <v>1253</v>
      </c>
      <c r="C170" s="81" t="s">
        <v>1254</v>
      </c>
      <c r="K170" s="117"/>
    </row>
    <row r="171" spans="1:11">
      <c r="G171" s="82" t="s">
        <v>705</v>
      </c>
      <c r="H171" s="82">
        <v>1</v>
      </c>
      <c r="I171" s="82">
        <v>8900</v>
      </c>
      <c r="J171" s="82">
        <f>+H171*I171</f>
        <v>8900</v>
      </c>
      <c r="K171" s="117">
        <v>8900</v>
      </c>
    </row>
    <row r="172" spans="1:11">
      <c r="K172" s="117"/>
    </row>
    <row r="173" spans="1:11">
      <c r="A173" s="81" t="s">
        <v>291</v>
      </c>
      <c r="B173" s="81" t="s">
        <v>1255</v>
      </c>
      <c r="K173" s="117"/>
    </row>
    <row r="174" spans="1:11">
      <c r="A174" s="81" t="s">
        <v>1256</v>
      </c>
      <c r="K174" s="117"/>
    </row>
    <row r="175" spans="1:11">
      <c r="A175" s="81" t="s">
        <v>1257</v>
      </c>
      <c r="K175" s="117"/>
    </row>
    <row r="176" spans="1:11">
      <c r="A176" s="81" t="s">
        <v>1552</v>
      </c>
      <c r="K176" s="117"/>
    </row>
    <row r="177" spans="1:11">
      <c r="B177" s="81" t="s">
        <v>1553</v>
      </c>
      <c r="K177" s="117"/>
    </row>
    <row r="178" spans="1:11">
      <c r="H178" s="82">
        <v>1</v>
      </c>
      <c r="I178" s="82">
        <v>3300</v>
      </c>
      <c r="J178" s="82">
        <f>+H178*I178</f>
        <v>3300</v>
      </c>
      <c r="K178" s="117">
        <v>3300</v>
      </c>
    </row>
    <row r="179" spans="1:11">
      <c r="K179" s="117"/>
    </row>
    <row r="180" spans="1:11">
      <c r="A180" s="81" t="s">
        <v>293</v>
      </c>
      <c r="B180" s="81" t="s">
        <v>1554</v>
      </c>
      <c r="K180" s="117"/>
    </row>
    <row r="181" spans="1:11">
      <c r="A181" s="81" t="s">
        <v>1555</v>
      </c>
      <c r="K181" s="117"/>
    </row>
    <row r="182" spans="1:11">
      <c r="A182" s="81" t="s">
        <v>1556</v>
      </c>
      <c r="K182" s="117"/>
    </row>
    <row r="183" spans="1:11">
      <c r="A183" s="81" t="s">
        <v>362</v>
      </c>
      <c r="K183" s="117"/>
    </row>
    <row r="184" spans="1:11">
      <c r="A184" s="81" t="s">
        <v>363</v>
      </c>
      <c r="K184" s="117"/>
    </row>
    <row r="185" spans="1:11">
      <c r="K185" s="117"/>
    </row>
    <row r="186" spans="1:11">
      <c r="H186" s="82">
        <v>1</v>
      </c>
      <c r="I186" s="82">
        <v>3600</v>
      </c>
      <c r="J186" s="82">
        <f>+H186*I186</f>
        <v>3600</v>
      </c>
      <c r="K186" s="117">
        <v>3600</v>
      </c>
    </row>
    <row r="187" spans="1:11">
      <c r="K187" s="117"/>
    </row>
    <row r="188" spans="1:11" ht="48.75" customHeight="1">
      <c r="A188" s="81" t="s">
        <v>1421</v>
      </c>
      <c r="B188" s="326" t="s">
        <v>364</v>
      </c>
      <c r="C188" s="324"/>
      <c r="D188" s="324"/>
      <c r="E188" s="324"/>
      <c r="F188" s="324"/>
      <c r="G188" s="324"/>
      <c r="K188" s="117"/>
    </row>
    <row r="189" spans="1:11">
      <c r="K189" s="117"/>
    </row>
    <row r="190" spans="1:11">
      <c r="H190" s="82">
        <v>1</v>
      </c>
      <c r="I190" s="82">
        <v>38500</v>
      </c>
      <c r="J190" s="82">
        <f>+H190*I190</f>
        <v>38500</v>
      </c>
      <c r="K190" s="117">
        <v>38500</v>
      </c>
    </row>
    <row r="191" spans="1:11">
      <c r="K191" s="117"/>
    </row>
    <row r="192" spans="1:11">
      <c r="A192" s="81" t="s">
        <v>1422</v>
      </c>
      <c r="B192" s="81" t="s">
        <v>365</v>
      </c>
      <c r="K192" s="117"/>
    </row>
    <row r="193" spans="1:11">
      <c r="A193" s="81" t="s">
        <v>366</v>
      </c>
      <c r="K193" s="117"/>
    </row>
    <row r="194" spans="1:11">
      <c r="G194" s="82" t="s">
        <v>1864</v>
      </c>
      <c r="H194" s="82">
        <v>1</v>
      </c>
      <c r="I194" s="82">
        <v>310</v>
      </c>
      <c r="J194" s="82">
        <f>+H194*I194</f>
        <v>310</v>
      </c>
      <c r="K194" s="117">
        <v>310</v>
      </c>
    </row>
    <row r="195" spans="1:11">
      <c r="K195" s="117"/>
    </row>
    <row r="196" spans="1:11" ht="31.5" customHeight="1">
      <c r="A196" s="81" t="s">
        <v>1424</v>
      </c>
      <c r="B196" s="325" t="s">
        <v>367</v>
      </c>
      <c r="C196" s="325"/>
      <c r="D196" s="325"/>
      <c r="E196" s="325"/>
      <c r="F196" s="325"/>
      <c r="K196" s="117"/>
    </row>
    <row r="197" spans="1:11">
      <c r="K197" s="117"/>
    </row>
    <row r="198" spans="1:11">
      <c r="B198" s="81" t="s">
        <v>368</v>
      </c>
      <c r="F198" s="81" t="s">
        <v>673</v>
      </c>
      <c r="H198" s="82">
        <v>2</v>
      </c>
      <c r="I198" s="82">
        <v>2300</v>
      </c>
      <c r="J198" s="82">
        <f>+H198*I198</f>
        <v>4600</v>
      </c>
      <c r="K198" s="117">
        <v>2300</v>
      </c>
    </row>
    <row r="199" spans="1:11">
      <c r="K199" s="117"/>
    </row>
    <row r="200" spans="1:11" ht="37.5" customHeight="1">
      <c r="A200" s="81" t="s">
        <v>931</v>
      </c>
      <c r="B200" s="325" t="s">
        <v>369</v>
      </c>
      <c r="C200" s="325"/>
      <c r="D200" s="325"/>
      <c r="E200" s="325"/>
      <c r="F200" s="325"/>
      <c r="K200" s="117"/>
    </row>
    <row r="201" spans="1:11">
      <c r="K201" s="117"/>
    </row>
    <row r="202" spans="1:11">
      <c r="B202" s="81" t="s">
        <v>368</v>
      </c>
      <c r="F202" s="81" t="s">
        <v>838</v>
      </c>
      <c r="H202" s="82">
        <v>4</v>
      </c>
      <c r="I202" s="82">
        <v>1850</v>
      </c>
      <c r="J202" s="82">
        <f>+H202*I202</f>
        <v>7400</v>
      </c>
      <c r="K202" s="117">
        <v>1850</v>
      </c>
    </row>
    <row r="203" spans="1:11">
      <c r="K203" s="117"/>
    </row>
    <row r="204" spans="1:11">
      <c r="A204" s="81" t="s">
        <v>653</v>
      </c>
      <c r="B204" s="81" t="s">
        <v>839</v>
      </c>
      <c r="K204" s="117"/>
    </row>
    <row r="205" spans="1:11">
      <c r="B205" s="81" t="s">
        <v>840</v>
      </c>
      <c r="K205" s="117"/>
    </row>
    <row r="206" spans="1:11">
      <c r="K206" s="117"/>
    </row>
    <row r="207" spans="1:11">
      <c r="B207" s="81" t="s">
        <v>368</v>
      </c>
      <c r="F207" s="81" t="s">
        <v>673</v>
      </c>
      <c r="H207" s="82">
        <v>2</v>
      </c>
      <c r="I207" s="82">
        <v>1100</v>
      </c>
      <c r="J207" s="82">
        <f>+H207*I207</f>
        <v>2200</v>
      </c>
      <c r="K207" s="117">
        <v>1100</v>
      </c>
    </row>
    <row r="208" spans="1:11">
      <c r="K208" s="117"/>
    </row>
    <row r="209" spans="1:11">
      <c r="K209" s="117"/>
    </row>
    <row r="210" spans="1:11">
      <c r="A210" s="81" t="s">
        <v>654</v>
      </c>
      <c r="B210" s="81" t="s">
        <v>841</v>
      </c>
      <c r="K210" s="117"/>
    </row>
    <row r="211" spans="1:11">
      <c r="A211" s="81" t="s">
        <v>1609</v>
      </c>
      <c r="B211" s="81" t="s">
        <v>320</v>
      </c>
      <c r="K211" s="117"/>
    </row>
    <row r="212" spans="1:11">
      <c r="B212" s="81" t="s">
        <v>321</v>
      </c>
      <c r="K212" s="117"/>
    </row>
    <row r="213" spans="1:11">
      <c r="B213" s="81" t="s">
        <v>322</v>
      </c>
      <c r="K213" s="117"/>
    </row>
    <row r="214" spans="1:11">
      <c r="A214" s="81" t="s">
        <v>1609</v>
      </c>
      <c r="H214" s="82">
        <v>1</v>
      </c>
      <c r="I214" s="82">
        <v>16600</v>
      </c>
      <c r="J214" s="82">
        <f>+H214*I214</f>
        <v>16600</v>
      </c>
      <c r="K214" s="117">
        <v>16600</v>
      </c>
    </row>
    <row r="215" spans="1:11">
      <c r="K215" s="117"/>
    </row>
    <row r="216" spans="1:11">
      <c r="A216" s="81" t="s">
        <v>844</v>
      </c>
      <c r="B216" s="81" t="s">
        <v>606</v>
      </c>
      <c r="K216" s="117"/>
    </row>
    <row r="217" spans="1:11">
      <c r="A217" s="81" t="s">
        <v>607</v>
      </c>
      <c r="K217" s="117"/>
    </row>
    <row r="218" spans="1:11">
      <c r="A218" s="81" t="s">
        <v>608</v>
      </c>
      <c r="K218" s="117"/>
    </row>
    <row r="219" spans="1:11">
      <c r="A219" s="81" t="s">
        <v>1609</v>
      </c>
      <c r="K219" s="117"/>
    </row>
    <row r="220" spans="1:11">
      <c r="B220" s="81" t="s">
        <v>609</v>
      </c>
      <c r="C220" s="81" t="s">
        <v>610</v>
      </c>
      <c r="D220" s="81" t="s">
        <v>1864</v>
      </c>
      <c r="H220" s="82">
        <v>1</v>
      </c>
      <c r="I220" s="82">
        <v>50</v>
      </c>
      <c r="J220" s="82">
        <f t="shared" ref="J220:J225" si="1">+H220*I220</f>
        <v>50</v>
      </c>
      <c r="K220" s="117">
        <v>50</v>
      </c>
    </row>
    <row r="221" spans="1:11">
      <c r="B221" s="81" t="s">
        <v>609</v>
      </c>
      <c r="C221" s="81" t="s">
        <v>611</v>
      </c>
      <c r="D221" s="81" t="s">
        <v>323</v>
      </c>
      <c r="H221" s="82">
        <v>8</v>
      </c>
      <c r="I221" s="82">
        <v>65</v>
      </c>
      <c r="J221" s="82">
        <f t="shared" si="1"/>
        <v>520</v>
      </c>
      <c r="K221" s="117">
        <v>65</v>
      </c>
    </row>
    <row r="222" spans="1:11">
      <c r="B222" s="81" t="s">
        <v>609</v>
      </c>
      <c r="C222" s="81" t="s">
        <v>324</v>
      </c>
      <c r="D222" s="81" t="s">
        <v>1864</v>
      </c>
      <c r="H222" s="82">
        <v>1</v>
      </c>
      <c r="I222" s="82">
        <v>95</v>
      </c>
      <c r="J222" s="82">
        <f t="shared" si="1"/>
        <v>95</v>
      </c>
      <c r="K222" s="117">
        <v>95</v>
      </c>
    </row>
    <row r="223" spans="1:11">
      <c r="B223" s="81" t="s">
        <v>609</v>
      </c>
      <c r="C223" s="81" t="s">
        <v>325</v>
      </c>
      <c r="D223" s="81" t="s">
        <v>326</v>
      </c>
      <c r="E223" s="81" t="s">
        <v>323</v>
      </c>
      <c r="H223" s="82">
        <v>8</v>
      </c>
      <c r="I223" s="82">
        <v>130</v>
      </c>
      <c r="J223" s="82">
        <f t="shared" si="1"/>
        <v>1040</v>
      </c>
      <c r="K223" s="117">
        <v>130</v>
      </c>
    </row>
    <row r="224" spans="1:11">
      <c r="B224" s="81" t="s">
        <v>609</v>
      </c>
      <c r="C224" s="81" t="s">
        <v>327</v>
      </c>
      <c r="D224" s="81" t="s">
        <v>326</v>
      </c>
      <c r="E224" s="81" t="s">
        <v>328</v>
      </c>
      <c r="H224" s="82">
        <v>3</v>
      </c>
      <c r="I224" s="82">
        <v>150</v>
      </c>
      <c r="J224" s="82">
        <f t="shared" si="1"/>
        <v>450</v>
      </c>
      <c r="K224" s="117">
        <v>150</v>
      </c>
    </row>
    <row r="225" spans="1:11">
      <c r="B225" s="81" t="s">
        <v>609</v>
      </c>
      <c r="C225" s="81" t="s">
        <v>329</v>
      </c>
      <c r="D225" s="81" t="s">
        <v>326</v>
      </c>
      <c r="E225" s="81" t="s">
        <v>330</v>
      </c>
      <c r="H225" s="82">
        <v>5</v>
      </c>
      <c r="I225" s="82">
        <v>180</v>
      </c>
      <c r="J225" s="82">
        <f t="shared" si="1"/>
        <v>900</v>
      </c>
      <c r="K225" s="117">
        <v>180</v>
      </c>
    </row>
    <row r="226" spans="1:11">
      <c r="K226" s="117"/>
    </row>
    <row r="227" spans="1:11">
      <c r="A227" s="81" t="s">
        <v>847</v>
      </c>
      <c r="B227" s="81" t="s">
        <v>371</v>
      </c>
      <c r="K227" s="117"/>
    </row>
    <row r="228" spans="1:11">
      <c r="A228" s="81" t="s">
        <v>372</v>
      </c>
      <c r="K228" s="117"/>
    </row>
    <row r="229" spans="1:11">
      <c r="A229" s="81" t="s">
        <v>373</v>
      </c>
      <c r="K229" s="117"/>
    </row>
    <row r="230" spans="1:11">
      <c r="A230" s="81" t="s">
        <v>1609</v>
      </c>
      <c r="K230" s="117"/>
    </row>
    <row r="231" spans="1:11">
      <c r="B231" s="81" t="s">
        <v>609</v>
      </c>
      <c r="C231" s="81" t="s">
        <v>1584</v>
      </c>
      <c r="D231" s="81" t="s">
        <v>328</v>
      </c>
      <c r="H231" s="82">
        <v>3</v>
      </c>
      <c r="I231" s="82">
        <v>98</v>
      </c>
      <c r="J231" s="82">
        <f>+H231*I231</f>
        <v>294</v>
      </c>
      <c r="K231" s="117">
        <v>98</v>
      </c>
    </row>
    <row r="232" spans="1:11">
      <c r="B232" s="81" t="s">
        <v>609</v>
      </c>
      <c r="C232" s="81" t="s">
        <v>327</v>
      </c>
      <c r="D232" s="81" t="s">
        <v>326</v>
      </c>
      <c r="E232" s="81" t="s">
        <v>1864</v>
      </c>
      <c r="H232" s="82">
        <v>1</v>
      </c>
      <c r="I232" s="82">
        <v>120</v>
      </c>
      <c r="J232" s="82">
        <f>+H232*I232</f>
        <v>120</v>
      </c>
      <c r="K232" s="117">
        <v>120</v>
      </c>
    </row>
    <row r="233" spans="1:11">
      <c r="A233" s="81" t="s">
        <v>1609</v>
      </c>
      <c r="K233" s="117"/>
    </row>
    <row r="234" spans="1:11">
      <c r="A234" s="81" t="s">
        <v>408</v>
      </c>
      <c r="B234" s="81" t="s">
        <v>754</v>
      </c>
      <c r="K234" s="117"/>
    </row>
    <row r="235" spans="1:11">
      <c r="A235" s="81" t="s">
        <v>607</v>
      </c>
      <c r="K235" s="117"/>
    </row>
    <row r="236" spans="1:11">
      <c r="A236" s="81" t="s">
        <v>608</v>
      </c>
      <c r="K236" s="117"/>
    </row>
    <row r="237" spans="1:11">
      <c r="A237" s="81" t="s">
        <v>1609</v>
      </c>
      <c r="K237" s="117"/>
    </row>
    <row r="238" spans="1:11">
      <c r="B238" s="81" t="s">
        <v>609</v>
      </c>
      <c r="C238" s="81" t="s">
        <v>1584</v>
      </c>
      <c r="D238" s="81" t="s">
        <v>1865</v>
      </c>
      <c r="H238" s="82">
        <v>2</v>
      </c>
      <c r="I238" s="82">
        <v>98</v>
      </c>
      <c r="J238" s="82">
        <f>+H238*I238</f>
        <v>196</v>
      </c>
      <c r="K238" s="117">
        <v>98</v>
      </c>
    </row>
    <row r="239" spans="1:11">
      <c r="B239" s="81" t="s">
        <v>609</v>
      </c>
      <c r="C239" s="81" t="s">
        <v>327</v>
      </c>
      <c r="D239" s="81" t="s">
        <v>326</v>
      </c>
      <c r="E239" s="81" t="s">
        <v>1864</v>
      </c>
      <c r="H239" s="82">
        <v>1</v>
      </c>
      <c r="I239" s="82">
        <v>120</v>
      </c>
      <c r="J239" s="82">
        <f>+H239*I239</f>
        <v>120</v>
      </c>
      <c r="K239" s="117">
        <v>120</v>
      </c>
    </row>
    <row r="240" spans="1:11">
      <c r="A240" s="81" t="s">
        <v>1609</v>
      </c>
      <c r="K240" s="117"/>
    </row>
    <row r="241" spans="1:11">
      <c r="A241" s="81" t="s">
        <v>409</v>
      </c>
      <c r="B241" s="81" t="s">
        <v>1274</v>
      </c>
      <c r="K241" s="117"/>
    </row>
    <row r="242" spans="1:11">
      <c r="A242" s="81" t="s">
        <v>607</v>
      </c>
      <c r="K242" s="117"/>
    </row>
    <row r="243" spans="1:11">
      <c r="A243" s="81" t="s">
        <v>1389</v>
      </c>
      <c r="K243" s="117"/>
    </row>
    <row r="244" spans="1:11">
      <c r="A244" s="81" t="s">
        <v>1609</v>
      </c>
      <c r="K244" s="117"/>
    </row>
    <row r="245" spans="1:11">
      <c r="B245" s="81" t="s">
        <v>609</v>
      </c>
      <c r="C245" s="81" t="s">
        <v>611</v>
      </c>
      <c r="D245" s="81" t="s">
        <v>1864</v>
      </c>
      <c r="H245" s="82">
        <v>1</v>
      </c>
      <c r="I245" s="82">
        <v>340</v>
      </c>
      <c r="J245" s="82">
        <f>+H245*I245</f>
        <v>340</v>
      </c>
      <c r="K245" s="117">
        <v>340</v>
      </c>
    </row>
    <row r="246" spans="1:11">
      <c r="B246" s="81" t="s">
        <v>609</v>
      </c>
      <c r="C246" s="81" t="s">
        <v>324</v>
      </c>
      <c r="D246" s="81" t="s">
        <v>1864</v>
      </c>
      <c r="H246" s="82">
        <v>1</v>
      </c>
      <c r="I246" s="82">
        <v>480</v>
      </c>
      <c r="J246" s="82">
        <f>+H246*I246</f>
        <v>480</v>
      </c>
      <c r="K246" s="117">
        <v>480</v>
      </c>
    </row>
    <row r="247" spans="1:11">
      <c r="A247" s="81" t="s">
        <v>609</v>
      </c>
      <c r="B247" s="81" t="s">
        <v>1584</v>
      </c>
      <c r="C247" s="81" t="s">
        <v>1865</v>
      </c>
      <c r="H247" s="82">
        <v>2</v>
      </c>
      <c r="I247" s="82">
        <v>590</v>
      </c>
      <c r="J247" s="82">
        <f>+H247*I247</f>
        <v>1180</v>
      </c>
      <c r="K247" s="117">
        <v>590</v>
      </c>
    </row>
    <row r="248" spans="1:11">
      <c r="B248" s="81" t="s">
        <v>609</v>
      </c>
      <c r="C248" s="81" t="s">
        <v>327</v>
      </c>
      <c r="D248" s="81" t="s">
        <v>326</v>
      </c>
      <c r="E248" s="81" t="s">
        <v>1864</v>
      </c>
      <c r="H248" s="82">
        <v>1</v>
      </c>
      <c r="I248" s="82">
        <v>710</v>
      </c>
      <c r="J248" s="82">
        <f>+H248*I248</f>
        <v>710</v>
      </c>
      <c r="K248" s="117">
        <v>710</v>
      </c>
    </row>
    <row r="249" spans="1:11">
      <c r="K249" s="117"/>
    </row>
    <row r="250" spans="1:11">
      <c r="A250" s="81" t="s">
        <v>410</v>
      </c>
      <c r="B250" s="81" t="s">
        <v>755</v>
      </c>
      <c r="K250" s="117"/>
    </row>
    <row r="251" spans="1:11">
      <c r="A251" s="81" t="s">
        <v>1385</v>
      </c>
      <c r="K251" s="117"/>
    </row>
    <row r="252" spans="1:11">
      <c r="A252" s="81" t="s">
        <v>692</v>
      </c>
      <c r="K252" s="117"/>
    </row>
    <row r="253" spans="1:11">
      <c r="A253" s="81" t="s">
        <v>693</v>
      </c>
      <c r="K253" s="117"/>
    </row>
    <row r="254" spans="1:11">
      <c r="H254" s="82">
        <v>8</v>
      </c>
      <c r="I254" s="82">
        <v>260</v>
      </c>
      <c r="J254" s="82">
        <f>+H254*I254</f>
        <v>2080</v>
      </c>
      <c r="K254" s="117">
        <v>260</v>
      </c>
    </row>
    <row r="255" spans="1:11">
      <c r="K255" s="117"/>
    </row>
    <row r="256" spans="1:11">
      <c r="A256" s="81" t="s">
        <v>974</v>
      </c>
      <c r="B256" s="81" t="s">
        <v>1390</v>
      </c>
      <c r="K256" s="117"/>
    </row>
    <row r="257" spans="1:11">
      <c r="H257" s="82">
        <v>2</v>
      </c>
      <c r="I257" s="82">
        <v>180</v>
      </c>
      <c r="J257" s="82">
        <f>+H257*I257</f>
        <v>360</v>
      </c>
      <c r="K257" s="117">
        <v>180</v>
      </c>
    </row>
    <row r="258" spans="1:11">
      <c r="A258" s="81" t="s">
        <v>975</v>
      </c>
      <c r="B258" s="81" t="s">
        <v>1725</v>
      </c>
      <c r="K258" s="117"/>
    </row>
    <row r="259" spans="1:11">
      <c r="B259" s="81" t="s">
        <v>1678</v>
      </c>
      <c r="K259" s="117"/>
    </row>
    <row r="260" spans="1:11">
      <c r="H260" s="82">
        <v>3</v>
      </c>
      <c r="I260" s="82">
        <v>70</v>
      </c>
      <c r="J260" s="82">
        <f>+H260*I260</f>
        <v>210</v>
      </c>
      <c r="K260" s="117">
        <v>70</v>
      </c>
    </row>
    <row r="261" spans="1:11">
      <c r="A261" s="81" t="s">
        <v>976</v>
      </c>
      <c r="B261" s="81" t="s">
        <v>1679</v>
      </c>
      <c r="K261" s="117"/>
    </row>
    <row r="262" spans="1:11">
      <c r="B262" s="81" t="s">
        <v>1680</v>
      </c>
      <c r="K262" s="117"/>
    </row>
    <row r="263" spans="1:11">
      <c r="B263" s="81" t="s">
        <v>995</v>
      </c>
      <c r="K263" s="117"/>
    </row>
    <row r="264" spans="1:11">
      <c r="H264" s="82">
        <v>15</v>
      </c>
      <c r="I264" s="82">
        <v>70</v>
      </c>
      <c r="J264" s="82">
        <f>+H264*I264</f>
        <v>1050</v>
      </c>
      <c r="K264" s="117">
        <v>70</v>
      </c>
    </row>
    <row r="265" spans="1:11">
      <c r="A265" s="81" t="s">
        <v>107</v>
      </c>
      <c r="B265" s="81" t="s">
        <v>996</v>
      </c>
      <c r="K265" s="117"/>
    </row>
    <row r="266" spans="1:11">
      <c r="A266" s="81" t="s">
        <v>997</v>
      </c>
      <c r="K266" s="117"/>
    </row>
    <row r="267" spans="1:11">
      <c r="K267" s="117"/>
    </row>
    <row r="268" spans="1:11">
      <c r="A268" s="81" t="s">
        <v>998</v>
      </c>
      <c r="B268" s="81" t="s">
        <v>1865</v>
      </c>
      <c r="H268" s="82">
        <v>2</v>
      </c>
      <c r="I268" s="82">
        <v>44</v>
      </c>
      <c r="J268" s="82">
        <f>+H268*I268</f>
        <v>88</v>
      </c>
      <c r="K268" s="117">
        <v>44</v>
      </c>
    </row>
    <row r="269" spans="1:11">
      <c r="K269" s="117"/>
    </row>
    <row r="270" spans="1:11">
      <c r="A270" s="81" t="s">
        <v>108</v>
      </c>
      <c r="B270" s="81" t="s">
        <v>615</v>
      </c>
      <c r="K270" s="117"/>
    </row>
    <row r="271" spans="1:11">
      <c r="B271" s="81" t="s">
        <v>616</v>
      </c>
      <c r="K271" s="117"/>
    </row>
    <row r="272" spans="1:11">
      <c r="K272" s="117"/>
    </row>
    <row r="273" spans="1:11">
      <c r="B273" s="81" t="s">
        <v>999</v>
      </c>
      <c r="C273" s="81" t="s">
        <v>1000</v>
      </c>
      <c r="H273" s="82">
        <v>2</v>
      </c>
      <c r="I273" s="82">
        <v>41</v>
      </c>
      <c r="J273" s="82">
        <f>+H273*I273</f>
        <v>82</v>
      </c>
      <c r="K273" s="117">
        <v>41</v>
      </c>
    </row>
    <row r="274" spans="1:11">
      <c r="B274" s="81" t="s">
        <v>1001</v>
      </c>
      <c r="C274" s="81" t="s">
        <v>1000</v>
      </c>
      <c r="H274" s="82">
        <v>2</v>
      </c>
      <c r="I274" s="82">
        <v>54</v>
      </c>
      <c r="J274" s="82">
        <f>+H274*I274</f>
        <v>108</v>
      </c>
      <c r="K274" s="117">
        <v>54</v>
      </c>
    </row>
    <row r="275" spans="1:11">
      <c r="B275" s="81" t="s">
        <v>621</v>
      </c>
      <c r="C275" s="81" t="s">
        <v>1002</v>
      </c>
      <c r="H275" s="82">
        <v>16</v>
      </c>
      <c r="I275" s="82">
        <v>86</v>
      </c>
      <c r="J275" s="82">
        <f>+H275*I275</f>
        <v>1376</v>
      </c>
      <c r="K275" s="117">
        <v>86</v>
      </c>
    </row>
    <row r="276" spans="1:11">
      <c r="B276" s="81" t="s">
        <v>622</v>
      </c>
      <c r="C276" s="81" t="s">
        <v>1003</v>
      </c>
      <c r="H276" s="82">
        <v>2</v>
      </c>
      <c r="I276" s="82">
        <v>126</v>
      </c>
      <c r="J276" s="82">
        <f>+H276*I276</f>
        <v>252</v>
      </c>
      <c r="K276" s="117">
        <v>126</v>
      </c>
    </row>
    <row r="277" spans="1:11">
      <c r="B277" s="81" t="s">
        <v>1004</v>
      </c>
      <c r="C277" s="81" t="s">
        <v>1005</v>
      </c>
      <c r="H277" s="82">
        <v>15</v>
      </c>
      <c r="I277" s="82">
        <v>180</v>
      </c>
      <c r="J277" s="82">
        <f>+H277*I277</f>
        <v>2700</v>
      </c>
      <c r="K277" s="117">
        <v>180</v>
      </c>
    </row>
    <row r="278" spans="1:11">
      <c r="K278" s="117"/>
    </row>
    <row r="279" spans="1:11">
      <c r="A279" s="81" t="s">
        <v>357</v>
      </c>
      <c r="B279" s="81" t="s">
        <v>940</v>
      </c>
      <c r="K279" s="117"/>
    </row>
    <row r="280" spans="1:11">
      <c r="A280" s="81" t="s">
        <v>941</v>
      </c>
      <c r="K280" s="117"/>
    </row>
    <row r="281" spans="1:11">
      <c r="K281" s="117"/>
    </row>
    <row r="282" spans="1:11">
      <c r="B282" s="81" t="s">
        <v>998</v>
      </c>
      <c r="C282" s="81" t="s">
        <v>942</v>
      </c>
      <c r="H282" s="82">
        <v>1.5</v>
      </c>
      <c r="I282" s="82">
        <v>90</v>
      </c>
      <c r="J282" s="82">
        <f>+H282*I282</f>
        <v>135</v>
      </c>
      <c r="K282" s="117">
        <v>90</v>
      </c>
    </row>
    <row r="283" spans="1:11">
      <c r="B283" s="81" t="s">
        <v>1203</v>
      </c>
      <c r="C283" s="81" t="s">
        <v>1204</v>
      </c>
      <c r="H283" s="82">
        <v>4</v>
      </c>
      <c r="I283" s="82">
        <v>110</v>
      </c>
      <c r="J283" s="82">
        <f>+H283*I283</f>
        <v>440</v>
      </c>
      <c r="K283" s="117">
        <v>110</v>
      </c>
    </row>
    <row r="284" spans="1:11">
      <c r="K284" s="117"/>
    </row>
    <row r="285" spans="1:11">
      <c r="A285" s="81" t="s">
        <v>174</v>
      </c>
      <c r="B285" s="81" t="s">
        <v>1205</v>
      </c>
      <c r="K285" s="117"/>
    </row>
    <row r="286" spans="1:11">
      <c r="B286" s="81" t="s">
        <v>1299</v>
      </c>
      <c r="K286" s="117"/>
    </row>
    <row r="287" spans="1:11">
      <c r="B287" s="81" t="s">
        <v>1300</v>
      </c>
      <c r="K287" s="117"/>
    </row>
    <row r="288" spans="1:11">
      <c r="A288" s="81" t="s">
        <v>1166</v>
      </c>
      <c r="K288" s="117"/>
    </row>
    <row r="289" spans="1:11">
      <c r="A289" s="81" t="s">
        <v>1167</v>
      </c>
      <c r="K289" s="117"/>
    </row>
    <row r="290" spans="1:11">
      <c r="K290" s="117"/>
    </row>
    <row r="291" spans="1:11">
      <c r="B291" s="81" t="s">
        <v>999</v>
      </c>
      <c r="C291" s="81" t="s">
        <v>1000</v>
      </c>
      <c r="H291" s="82">
        <v>2</v>
      </c>
      <c r="I291" s="82">
        <v>28</v>
      </c>
      <c r="J291" s="82">
        <f>+H291*I291</f>
        <v>56</v>
      </c>
      <c r="K291" s="117">
        <v>28</v>
      </c>
    </row>
    <row r="292" spans="1:11">
      <c r="B292" s="81" t="s">
        <v>1001</v>
      </c>
      <c r="C292" s="81" t="s">
        <v>1000</v>
      </c>
      <c r="H292" s="82">
        <v>2</v>
      </c>
      <c r="I292" s="82">
        <v>31</v>
      </c>
      <c r="J292" s="82">
        <f>+H292*I292</f>
        <v>62</v>
      </c>
      <c r="K292" s="117">
        <v>31</v>
      </c>
    </row>
    <row r="293" spans="1:11">
      <c r="B293" s="81" t="s">
        <v>621</v>
      </c>
      <c r="C293" s="81" t="s">
        <v>1002</v>
      </c>
      <c r="H293" s="82">
        <v>16</v>
      </c>
      <c r="I293" s="82">
        <v>38</v>
      </c>
      <c r="J293" s="82">
        <f>+H293*I293</f>
        <v>608</v>
      </c>
      <c r="K293" s="117">
        <v>38</v>
      </c>
    </row>
    <row r="294" spans="1:11">
      <c r="B294" s="81" t="s">
        <v>622</v>
      </c>
      <c r="C294" s="81" t="s">
        <v>1003</v>
      </c>
      <c r="H294" s="82">
        <v>5</v>
      </c>
      <c r="I294" s="82">
        <v>45</v>
      </c>
      <c r="J294" s="82">
        <f>+H294*I294</f>
        <v>225</v>
      </c>
      <c r="K294" s="117">
        <v>45</v>
      </c>
    </row>
    <row r="295" spans="1:11">
      <c r="B295" s="81" t="s">
        <v>1004</v>
      </c>
      <c r="C295" s="81" t="s">
        <v>1005</v>
      </c>
      <c r="H295" s="82">
        <v>15</v>
      </c>
      <c r="I295" s="82">
        <v>60</v>
      </c>
      <c r="J295" s="82">
        <f>+H295*I295</f>
        <v>900</v>
      </c>
      <c r="K295" s="117">
        <v>60</v>
      </c>
    </row>
    <row r="296" spans="1:11">
      <c r="K296" s="117"/>
    </row>
    <row r="297" spans="1:11" ht="15" thickBot="1">
      <c r="K297" s="117"/>
    </row>
    <row r="298" spans="1:11" ht="15">
      <c r="B298" s="88" t="s">
        <v>545</v>
      </c>
      <c r="E298" s="89"/>
      <c r="F298" s="89"/>
      <c r="G298" s="90"/>
      <c r="H298" s="91"/>
      <c r="I298" s="91"/>
      <c r="J298" s="85">
        <f>SUM(J160:J297)</f>
        <v>145137</v>
      </c>
      <c r="K298" s="118"/>
    </row>
    <row r="299" spans="1:11" ht="15">
      <c r="B299" s="88"/>
      <c r="E299" s="92"/>
      <c r="F299" s="92"/>
      <c r="G299" s="93"/>
      <c r="H299" s="94"/>
      <c r="I299" s="94"/>
      <c r="J299" s="94"/>
      <c r="K299" s="117"/>
    </row>
    <row r="300" spans="1:11" ht="15">
      <c r="B300" s="88"/>
      <c r="E300" s="92"/>
      <c r="F300" s="92"/>
      <c r="G300" s="93"/>
      <c r="H300" s="94"/>
      <c r="I300" s="94"/>
      <c r="J300" s="94"/>
      <c r="K300" s="117"/>
    </row>
    <row r="301" spans="1:11" ht="15">
      <c r="A301" s="65" t="s">
        <v>499</v>
      </c>
      <c r="K301" s="117"/>
    </row>
    <row r="302" spans="1:11">
      <c r="K302" s="117"/>
    </row>
    <row r="303" spans="1:11">
      <c r="A303" s="81" t="s">
        <v>277</v>
      </c>
      <c r="B303" s="81" t="s">
        <v>500</v>
      </c>
      <c r="K303" s="117"/>
    </row>
    <row r="304" spans="1:11">
      <c r="A304" s="81" t="s">
        <v>501</v>
      </c>
      <c r="K304" s="117"/>
    </row>
    <row r="305" spans="1:11">
      <c r="A305" s="81" t="s">
        <v>502</v>
      </c>
      <c r="K305" s="117"/>
    </row>
    <row r="306" spans="1:11">
      <c r="B306" s="81" t="s">
        <v>1750</v>
      </c>
      <c r="K306" s="117"/>
    </row>
    <row r="307" spans="1:11">
      <c r="B307" s="100" t="s">
        <v>243</v>
      </c>
      <c r="K307" s="117"/>
    </row>
    <row r="308" spans="1:11">
      <c r="B308" s="81" t="s">
        <v>1751</v>
      </c>
      <c r="K308" s="117"/>
    </row>
    <row r="309" spans="1:11">
      <c r="B309" s="81" t="s">
        <v>1752</v>
      </c>
      <c r="K309" s="117"/>
    </row>
    <row r="310" spans="1:11">
      <c r="B310" s="81" t="s">
        <v>1753</v>
      </c>
      <c r="K310" s="117"/>
    </row>
    <row r="311" spans="1:11">
      <c r="B311" s="81" t="s">
        <v>1754</v>
      </c>
      <c r="K311" s="117"/>
    </row>
    <row r="312" spans="1:11">
      <c r="B312" s="100" t="s">
        <v>244</v>
      </c>
      <c r="K312" s="117"/>
    </row>
    <row r="313" spans="1:11">
      <c r="B313" s="81" t="s">
        <v>1755</v>
      </c>
      <c r="K313" s="117"/>
    </row>
    <row r="314" spans="1:11">
      <c r="A314" s="81" t="s">
        <v>1756</v>
      </c>
      <c r="K314" s="117"/>
    </row>
    <row r="315" spans="1:11">
      <c r="A315" s="81" t="s">
        <v>1154</v>
      </c>
      <c r="K315" s="117"/>
    </row>
    <row r="316" spans="1:11">
      <c r="A316" s="81" t="s">
        <v>1250</v>
      </c>
      <c r="K316" s="117"/>
    </row>
    <row r="317" spans="1:11">
      <c r="A317" s="81" t="s">
        <v>1251</v>
      </c>
      <c r="K317" s="117"/>
    </row>
    <row r="318" spans="1:11">
      <c r="A318" s="81" t="s">
        <v>1252</v>
      </c>
      <c r="K318" s="117"/>
    </row>
    <row r="319" spans="1:11">
      <c r="H319" s="82">
        <v>1</v>
      </c>
      <c r="I319" s="82">
        <v>16500</v>
      </c>
      <c r="J319" s="82">
        <f>+H319*I319</f>
        <v>16500</v>
      </c>
      <c r="K319" s="117">
        <v>16500</v>
      </c>
    </row>
    <row r="320" spans="1:11">
      <c r="K320" s="117"/>
    </row>
    <row r="321" spans="1:11">
      <c r="A321" s="81" t="s">
        <v>280</v>
      </c>
      <c r="B321" s="81" t="s">
        <v>1147</v>
      </c>
      <c r="K321" s="117"/>
    </row>
    <row r="322" spans="1:11">
      <c r="B322" s="81" t="s">
        <v>1148</v>
      </c>
      <c r="K322" s="117"/>
    </row>
    <row r="323" spans="1:11">
      <c r="H323" s="82">
        <v>1</v>
      </c>
      <c r="I323" s="82">
        <v>800</v>
      </c>
      <c r="J323" s="82">
        <f>+H323*I323</f>
        <v>800</v>
      </c>
      <c r="K323" s="117">
        <v>800</v>
      </c>
    </row>
    <row r="324" spans="1:11">
      <c r="K324" s="117"/>
    </row>
    <row r="325" spans="1:11">
      <c r="A325" s="81" t="s">
        <v>1799</v>
      </c>
      <c r="B325" s="81" t="s">
        <v>1149</v>
      </c>
      <c r="K325" s="117"/>
    </row>
    <row r="326" spans="1:11">
      <c r="H326" s="82">
        <v>1</v>
      </c>
      <c r="I326" s="82">
        <v>500</v>
      </c>
      <c r="J326" s="82">
        <f>+H326*I326</f>
        <v>500</v>
      </c>
      <c r="K326" s="117">
        <v>500</v>
      </c>
    </row>
    <row r="327" spans="1:11">
      <c r="K327" s="117"/>
    </row>
    <row r="328" spans="1:11">
      <c r="A328" s="81" t="s">
        <v>291</v>
      </c>
      <c r="B328" s="81" t="s">
        <v>1150</v>
      </c>
      <c r="K328" s="117"/>
    </row>
    <row r="329" spans="1:11">
      <c r="B329" s="81" t="s">
        <v>1151</v>
      </c>
      <c r="K329" s="117"/>
    </row>
    <row r="330" spans="1:11">
      <c r="B330" s="81" t="s">
        <v>676</v>
      </c>
      <c r="K330" s="117"/>
    </row>
    <row r="331" spans="1:11">
      <c r="H331" s="82">
        <v>1</v>
      </c>
      <c r="I331" s="82">
        <v>350</v>
      </c>
      <c r="J331" s="82">
        <f>+H331*I331</f>
        <v>350</v>
      </c>
      <c r="K331" s="117">
        <v>350</v>
      </c>
    </row>
    <row r="332" spans="1:11">
      <c r="K332" s="117"/>
    </row>
    <row r="333" spans="1:11">
      <c r="A333" s="81" t="s">
        <v>293</v>
      </c>
      <c r="B333" s="81" t="s">
        <v>1152</v>
      </c>
      <c r="K333" s="117"/>
    </row>
    <row r="334" spans="1:11">
      <c r="B334" s="81" t="s">
        <v>1153</v>
      </c>
      <c r="K334" s="117"/>
    </row>
    <row r="335" spans="1:11">
      <c r="H335" s="82">
        <v>2</v>
      </c>
      <c r="I335" s="82">
        <v>65</v>
      </c>
      <c r="J335" s="82">
        <f>+H335*I335</f>
        <v>130</v>
      </c>
      <c r="K335" s="117">
        <v>65</v>
      </c>
    </row>
    <row r="336" spans="1:11">
      <c r="K336" s="117"/>
    </row>
    <row r="337" spans="1:11">
      <c r="A337" s="81" t="s">
        <v>1421</v>
      </c>
      <c r="B337" s="81" t="s">
        <v>529</v>
      </c>
      <c r="K337" s="117"/>
    </row>
    <row r="338" spans="1:11">
      <c r="B338" s="81" t="s">
        <v>1153</v>
      </c>
      <c r="K338" s="117"/>
    </row>
    <row r="339" spans="1:11">
      <c r="H339" s="82">
        <v>1</v>
      </c>
      <c r="I339" s="82">
        <v>100</v>
      </c>
      <c r="J339" s="82">
        <f>+H339*I339</f>
        <v>100</v>
      </c>
      <c r="K339" s="117">
        <v>100</v>
      </c>
    </row>
    <row r="340" spans="1:11">
      <c r="K340" s="117"/>
    </row>
    <row r="341" spans="1:11">
      <c r="A341" s="81" t="s">
        <v>1422</v>
      </c>
      <c r="B341" s="81" t="s">
        <v>530</v>
      </c>
      <c r="K341" s="117"/>
    </row>
    <row r="342" spans="1:11">
      <c r="K342" s="117"/>
    </row>
    <row r="343" spans="1:11">
      <c r="H343" s="82">
        <v>1</v>
      </c>
      <c r="I343" s="82">
        <v>140</v>
      </c>
      <c r="J343" s="82">
        <f>+H343*I343</f>
        <v>140</v>
      </c>
      <c r="K343" s="117">
        <v>140</v>
      </c>
    </row>
    <row r="344" spans="1:11">
      <c r="K344" s="117"/>
    </row>
    <row r="345" spans="1:11">
      <c r="A345" s="81" t="s">
        <v>1424</v>
      </c>
      <c r="B345" s="81" t="s">
        <v>1197</v>
      </c>
      <c r="K345" s="117"/>
    </row>
    <row r="346" spans="1:11">
      <c r="B346" s="81" t="s">
        <v>1198</v>
      </c>
      <c r="K346" s="117"/>
    </row>
    <row r="347" spans="1:11">
      <c r="K347" s="117"/>
    </row>
    <row r="348" spans="1:11">
      <c r="B348" s="81" t="s">
        <v>1199</v>
      </c>
      <c r="C348" s="81" t="s">
        <v>1200</v>
      </c>
      <c r="H348" s="82">
        <v>19</v>
      </c>
      <c r="I348" s="82">
        <v>45</v>
      </c>
      <c r="J348" s="82">
        <f>+H348*I348</f>
        <v>855</v>
      </c>
      <c r="K348" s="117">
        <v>45</v>
      </c>
    </row>
    <row r="349" spans="1:11">
      <c r="K349" s="117"/>
    </row>
    <row r="350" spans="1:11">
      <c r="K350" s="117"/>
    </row>
    <row r="351" spans="1:11">
      <c r="K351" s="117"/>
    </row>
    <row r="352" spans="1:11">
      <c r="A352" s="81" t="s">
        <v>931</v>
      </c>
      <c r="B352" s="81" t="s">
        <v>1201</v>
      </c>
      <c r="K352" s="117"/>
    </row>
    <row r="353" spans="1:11">
      <c r="K353" s="117"/>
    </row>
    <row r="354" spans="1:11">
      <c r="B354" s="81" t="s">
        <v>1202</v>
      </c>
      <c r="C354" s="81" t="s">
        <v>902</v>
      </c>
      <c r="H354" s="82">
        <v>8</v>
      </c>
      <c r="I354" s="82">
        <v>32</v>
      </c>
      <c r="J354" s="82">
        <f>+H354*I354</f>
        <v>256</v>
      </c>
      <c r="K354" s="117">
        <v>32</v>
      </c>
    </row>
    <row r="355" spans="1:11">
      <c r="K355" s="117"/>
    </row>
    <row r="356" spans="1:11">
      <c r="A356" s="81" t="s">
        <v>1459</v>
      </c>
      <c r="B356" s="81" t="s">
        <v>1460</v>
      </c>
      <c r="K356" s="117"/>
    </row>
    <row r="357" spans="1:11">
      <c r="A357" s="81" t="s">
        <v>1461</v>
      </c>
      <c r="K357" s="117"/>
    </row>
    <row r="358" spans="1:11">
      <c r="K358" s="117"/>
    </row>
    <row r="359" spans="1:11">
      <c r="H359" s="82">
        <v>3</v>
      </c>
      <c r="I359" s="82">
        <v>530</v>
      </c>
      <c r="J359" s="82">
        <f>+H359*I359</f>
        <v>1590</v>
      </c>
      <c r="K359" s="117">
        <v>530</v>
      </c>
    </row>
    <row r="360" spans="1:11">
      <c r="K360" s="117"/>
    </row>
    <row r="361" spans="1:11">
      <c r="A361" s="81" t="s">
        <v>1462</v>
      </c>
      <c r="B361" s="81" t="s">
        <v>1463</v>
      </c>
      <c r="K361" s="117"/>
    </row>
    <row r="362" spans="1:11">
      <c r="B362" s="81" t="s">
        <v>1464</v>
      </c>
      <c r="K362" s="117"/>
    </row>
    <row r="363" spans="1:11">
      <c r="H363" s="82">
        <v>1</v>
      </c>
      <c r="I363" s="82">
        <v>1200</v>
      </c>
      <c r="J363" s="82">
        <f>+H363*I363</f>
        <v>1200</v>
      </c>
      <c r="K363" s="117">
        <v>1200</v>
      </c>
    </row>
    <row r="364" spans="1:11" ht="15" thickBot="1">
      <c r="K364" s="117"/>
    </row>
    <row r="365" spans="1:11" ht="15">
      <c r="B365" s="88" t="s">
        <v>545</v>
      </c>
      <c r="E365" s="89"/>
      <c r="F365" s="89"/>
      <c r="G365" s="95"/>
      <c r="H365" s="96"/>
      <c r="I365" s="96"/>
      <c r="J365" s="97">
        <f>SUM(J314:J364)</f>
        <v>22421</v>
      </c>
      <c r="K365" s="119"/>
    </row>
    <row r="366" spans="1:11" ht="15">
      <c r="B366" s="65" t="s">
        <v>1465</v>
      </c>
      <c r="J366" s="61">
        <f>+J365+J298</f>
        <v>167558</v>
      </c>
      <c r="K366" s="117"/>
    </row>
    <row r="367" spans="1:11">
      <c r="A367" s="81" t="s">
        <v>1609</v>
      </c>
      <c r="K367" s="117"/>
    </row>
    <row r="368" spans="1:11" ht="15">
      <c r="A368" s="65" t="s">
        <v>290</v>
      </c>
      <c r="B368" s="65" t="s">
        <v>1466</v>
      </c>
      <c r="K368" s="117"/>
    </row>
    <row r="369" spans="1:11">
      <c r="K369" s="117"/>
    </row>
    <row r="370" spans="1:11">
      <c r="A370" s="81" t="s">
        <v>1467</v>
      </c>
      <c r="K370" s="117"/>
    </row>
    <row r="371" spans="1:11">
      <c r="A371" s="81" t="s">
        <v>1468</v>
      </c>
      <c r="K371" s="117"/>
    </row>
    <row r="372" spans="1:11">
      <c r="A372" s="81" t="s">
        <v>1469</v>
      </c>
      <c r="K372" s="117"/>
    </row>
    <row r="373" spans="1:11">
      <c r="A373" s="81" t="s">
        <v>1609</v>
      </c>
      <c r="B373" s="100" t="s">
        <v>794</v>
      </c>
      <c r="C373" s="81" t="s">
        <v>1609</v>
      </c>
      <c r="D373" s="81" t="s">
        <v>1470</v>
      </c>
      <c r="E373" s="81" t="s">
        <v>1471</v>
      </c>
      <c r="K373" s="117"/>
    </row>
    <row r="374" spans="1:11">
      <c r="B374" s="100" t="s">
        <v>795</v>
      </c>
      <c r="E374" s="81" t="s">
        <v>1472</v>
      </c>
      <c r="K374" s="117"/>
    </row>
    <row r="375" spans="1:11">
      <c r="B375" s="100" t="s">
        <v>796</v>
      </c>
      <c r="D375" s="81" t="s">
        <v>1473</v>
      </c>
      <c r="K375" s="117"/>
    </row>
    <row r="376" spans="1:11">
      <c r="B376" s="100" t="s">
        <v>797</v>
      </c>
      <c r="C376" s="81" t="s">
        <v>1474</v>
      </c>
      <c r="D376" s="81" t="s">
        <v>1475</v>
      </c>
      <c r="K376" s="117"/>
    </row>
    <row r="377" spans="1:11">
      <c r="B377" s="100" t="s">
        <v>798</v>
      </c>
      <c r="E377" s="81" t="s">
        <v>390</v>
      </c>
      <c r="F377" s="81" t="s">
        <v>1476</v>
      </c>
      <c r="K377" s="117"/>
    </row>
    <row r="378" spans="1:11">
      <c r="B378" s="81" t="s">
        <v>1477</v>
      </c>
      <c r="K378" s="117"/>
    </row>
    <row r="379" spans="1:11">
      <c r="K379" s="117"/>
    </row>
    <row r="380" spans="1:11">
      <c r="A380" s="100" t="s">
        <v>242</v>
      </c>
      <c r="K380" s="117"/>
    </row>
    <row r="381" spans="1:11">
      <c r="A381" s="81" t="s">
        <v>1478</v>
      </c>
      <c r="K381" s="117"/>
    </row>
    <row r="382" spans="1:11">
      <c r="A382" s="100" t="s">
        <v>793</v>
      </c>
      <c r="K382" s="117"/>
    </row>
    <row r="383" spans="1:11">
      <c r="G383" s="82" t="s">
        <v>1479</v>
      </c>
      <c r="H383" s="82">
        <v>1</v>
      </c>
      <c r="I383" s="82">
        <v>16300</v>
      </c>
      <c r="J383" s="82">
        <f>+H383*I383</f>
        <v>16300</v>
      </c>
      <c r="K383" s="117">
        <v>16300</v>
      </c>
    </row>
    <row r="384" spans="1:11">
      <c r="K384" s="117"/>
    </row>
    <row r="385" spans="1:11">
      <c r="A385" s="81" t="s">
        <v>1480</v>
      </c>
      <c r="K385" s="117"/>
    </row>
    <row r="386" spans="1:11">
      <c r="A386" s="81" t="s">
        <v>1481</v>
      </c>
      <c r="K386" s="117"/>
    </row>
    <row r="387" spans="1:11">
      <c r="A387" s="81" t="s">
        <v>1469</v>
      </c>
      <c r="K387" s="117"/>
    </row>
    <row r="388" spans="1:11">
      <c r="A388" s="81" t="s">
        <v>1609</v>
      </c>
      <c r="B388" s="100" t="s">
        <v>794</v>
      </c>
      <c r="C388" s="81" t="s">
        <v>1609</v>
      </c>
      <c r="D388" s="81" t="s">
        <v>1470</v>
      </c>
      <c r="E388" s="81" t="s">
        <v>1482</v>
      </c>
      <c r="K388" s="117"/>
    </row>
    <row r="389" spans="1:11">
      <c r="B389" s="100" t="s">
        <v>795</v>
      </c>
      <c r="E389" s="81" t="s">
        <v>1483</v>
      </c>
      <c r="K389" s="117"/>
    </row>
    <row r="390" spans="1:11">
      <c r="B390" s="100" t="s">
        <v>796</v>
      </c>
      <c r="D390" s="81" t="s">
        <v>1473</v>
      </c>
      <c r="K390" s="117"/>
    </row>
    <row r="391" spans="1:11">
      <c r="B391" s="100" t="s">
        <v>797</v>
      </c>
      <c r="C391" s="81" t="s">
        <v>1474</v>
      </c>
      <c r="D391" s="81" t="s">
        <v>1475</v>
      </c>
      <c r="K391" s="117"/>
    </row>
    <row r="392" spans="1:11">
      <c r="B392" s="100" t="s">
        <v>798</v>
      </c>
      <c r="E392" s="81" t="s">
        <v>390</v>
      </c>
      <c r="F392" s="81" t="s">
        <v>1484</v>
      </c>
      <c r="K392" s="117"/>
    </row>
    <row r="393" spans="1:11">
      <c r="B393" s="81" t="s">
        <v>1477</v>
      </c>
      <c r="K393" s="117"/>
    </row>
    <row r="394" spans="1:11">
      <c r="K394" s="117"/>
    </row>
    <row r="395" spans="1:11">
      <c r="A395" s="81" t="s">
        <v>1478</v>
      </c>
      <c r="K395" s="117"/>
    </row>
    <row r="396" spans="1:11">
      <c r="A396" s="100" t="s">
        <v>793</v>
      </c>
      <c r="K396" s="117"/>
    </row>
    <row r="397" spans="1:11">
      <c r="H397" s="82">
        <v>2</v>
      </c>
      <c r="I397" s="82">
        <v>4450</v>
      </c>
      <c r="J397" s="82">
        <f>+H397*I397</f>
        <v>8900</v>
      </c>
      <c r="K397" s="117">
        <v>4450</v>
      </c>
    </row>
    <row r="398" spans="1:11">
      <c r="K398" s="117"/>
    </row>
    <row r="399" spans="1:11">
      <c r="A399" s="81" t="s">
        <v>290</v>
      </c>
      <c r="B399" s="81" t="s">
        <v>1485</v>
      </c>
      <c r="K399" s="117"/>
    </row>
    <row r="400" spans="1:11">
      <c r="A400" s="81" t="s">
        <v>1486</v>
      </c>
      <c r="K400" s="117"/>
    </row>
    <row r="401" spans="1:11">
      <c r="A401" s="81" t="s">
        <v>1469</v>
      </c>
      <c r="K401" s="117"/>
    </row>
    <row r="402" spans="1:11">
      <c r="A402" s="81" t="s">
        <v>1609</v>
      </c>
      <c r="B402" s="100" t="s">
        <v>794</v>
      </c>
      <c r="C402" s="81" t="s">
        <v>1609</v>
      </c>
      <c r="D402" s="81" t="s">
        <v>1470</v>
      </c>
      <c r="E402" s="81" t="s">
        <v>1487</v>
      </c>
      <c r="K402" s="117"/>
    </row>
    <row r="403" spans="1:11">
      <c r="B403" s="100" t="s">
        <v>795</v>
      </c>
      <c r="E403" s="81" t="s">
        <v>1488</v>
      </c>
      <c r="K403" s="117"/>
    </row>
    <row r="404" spans="1:11">
      <c r="B404" s="100" t="s">
        <v>796</v>
      </c>
      <c r="D404" s="81" t="s">
        <v>1473</v>
      </c>
      <c r="K404" s="117"/>
    </row>
    <row r="405" spans="1:11">
      <c r="B405" s="100" t="s">
        <v>797</v>
      </c>
      <c r="C405" s="81" t="s">
        <v>1474</v>
      </c>
      <c r="D405" s="81" t="s">
        <v>1489</v>
      </c>
      <c r="K405" s="117"/>
    </row>
    <row r="406" spans="1:11">
      <c r="B406" s="100" t="s">
        <v>798</v>
      </c>
      <c r="E406" s="81" t="s">
        <v>390</v>
      </c>
      <c r="F406" s="81" t="s">
        <v>1490</v>
      </c>
      <c r="K406" s="117"/>
    </row>
    <row r="407" spans="1:11">
      <c r="B407" s="81" t="s">
        <v>1477</v>
      </c>
      <c r="K407" s="117"/>
    </row>
    <row r="408" spans="1:11">
      <c r="K408" s="117"/>
    </row>
    <row r="409" spans="1:11">
      <c r="A409" s="81" t="s">
        <v>1491</v>
      </c>
      <c r="K409" s="117"/>
    </row>
    <row r="410" spans="1:11">
      <c r="H410" s="82">
        <v>1</v>
      </c>
      <c r="I410" s="82">
        <v>2900</v>
      </c>
      <c r="J410" s="82">
        <f>+H410*I410</f>
        <v>2900</v>
      </c>
      <c r="K410" s="117">
        <v>2900</v>
      </c>
    </row>
    <row r="411" spans="1:11">
      <c r="K411" s="117"/>
    </row>
    <row r="412" spans="1:11">
      <c r="A412" s="81" t="s">
        <v>291</v>
      </c>
      <c r="B412" s="81" t="s">
        <v>1492</v>
      </c>
      <c r="K412" s="117"/>
    </row>
    <row r="413" spans="1:11">
      <c r="B413" s="81" t="s">
        <v>1493</v>
      </c>
      <c r="K413" s="117"/>
    </row>
    <row r="414" spans="1:11">
      <c r="B414" s="81" t="s">
        <v>1494</v>
      </c>
      <c r="K414" s="117"/>
    </row>
    <row r="415" spans="1:11">
      <c r="A415" s="100"/>
      <c r="K415" s="117"/>
    </row>
    <row r="416" spans="1:11">
      <c r="A416" s="100"/>
      <c r="B416" s="100" t="s">
        <v>789</v>
      </c>
      <c r="C416" s="81" t="s">
        <v>1495</v>
      </c>
      <c r="K416" s="117"/>
    </row>
    <row r="417" spans="1:11">
      <c r="A417" s="100"/>
      <c r="B417" s="100" t="s">
        <v>790</v>
      </c>
      <c r="D417" s="81" t="s">
        <v>1496</v>
      </c>
      <c r="K417" s="117"/>
    </row>
    <row r="418" spans="1:11">
      <c r="A418" s="100"/>
      <c r="B418" s="100"/>
      <c r="K418" s="117"/>
    </row>
    <row r="419" spans="1:11">
      <c r="A419" s="100"/>
      <c r="B419" s="100" t="s">
        <v>1477</v>
      </c>
      <c r="K419" s="117"/>
    </row>
    <row r="420" spans="1:11">
      <c r="A420" s="100"/>
      <c r="B420" s="100" t="s">
        <v>791</v>
      </c>
      <c r="K420" s="117"/>
    </row>
    <row r="421" spans="1:11">
      <c r="A421" s="100"/>
      <c r="B421" s="100" t="s">
        <v>792</v>
      </c>
      <c r="K421" s="117"/>
    </row>
    <row r="422" spans="1:11">
      <c r="A422" s="100"/>
      <c r="B422" s="100"/>
      <c r="H422" s="82">
        <v>1</v>
      </c>
      <c r="I422" s="82">
        <v>6200</v>
      </c>
      <c r="J422" s="82">
        <f>+H422*I422</f>
        <v>6200</v>
      </c>
      <c r="K422" s="117">
        <v>6200</v>
      </c>
    </row>
    <row r="423" spans="1:11">
      <c r="A423" s="81" t="s">
        <v>293</v>
      </c>
      <c r="B423" s="81" t="s">
        <v>1497</v>
      </c>
      <c r="K423" s="117"/>
    </row>
    <row r="424" spans="1:11">
      <c r="B424" s="81" t="s">
        <v>1498</v>
      </c>
      <c r="K424" s="117"/>
    </row>
    <row r="425" spans="1:11">
      <c r="B425" s="81" t="s">
        <v>1494</v>
      </c>
      <c r="K425" s="117"/>
    </row>
    <row r="426" spans="1:11">
      <c r="K426" s="117"/>
    </row>
    <row r="427" spans="1:11">
      <c r="B427" s="100" t="s">
        <v>789</v>
      </c>
      <c r="C427" s="81" t="s">
        <v>1499</v>
      </c>
      <c r="K427" s="117"/>
    </row>
    <row r="428" spans="1:11">
      <c r="B428" s="100" t="s">
        <v>790</v>
      </c>
      <c r="D428" s="81" t="s">
        <v>1500</v>
      </c>
      <c r="K428" s="117"/>
    </row>
    <row r="429" spans="1:11">
      <c r="B429" s="100"/>
      <c r="K429" s="117"/>
    </row>
    <row r="430" spans="1:11">
      <c r="B430" s="100" t="s">
        <v>1477</v>
      </c>
      <c r="K430" s="117"/>
    </row>
    <row r="431" spans="1:11">
      <c r="B431" s="100" t="s">
        <v>791</v>
      </c>
      <c r="K431" s="117"/>
    </row>
    <row r="432" spans="1:11">
      <c r="B432" s="100" t="s">
        <v>792</v>
      </c>
      <c r="K432" s="117"/>
    </row>
    <row r="433" spans="1:11">
      <c r="H433" s="82">
        <v>1</v>
      </c>
      <c r="I433" s="82">
        <v>5450</v>
      </c>
      <c r="J433" s="82">
        <f>+H433*I433</f>
        <v>5450</v>
      </c>
      <c r="K433" s="117">
        <v>5450</v>
      </c>
    </row>
    <row r="434" spans="1:11">
      <c r="K434" s="117"/>
    </row>
    <row r="435" spans="1:11">
      <c r="A435" s="81" t="s">
        <v>1421</v>
      </c>
      <c r="B435" s="81" t="s">
        <v>1497</v>
      </c>
      <c r="K435" s="117"/>
    </row>
    <row r="436" spans="1:11">
      <c r="B436" s="81" t="s">
        <v>1498</v>
      </c>
      <c r="K436" s="117"/>
    </row>
    <row r="437" spans="1:11">
      <c r="B437" s="81" t="s">
        <v>1494</v>
      </c>
      <c r="K437" s="117"/>
    </row>
    <row r="438" spans="1:11">
      <c r="K438" s="117"/>
    </row>
    <row r="439" spans="1:11">
      <c r="B439" s="100" t="s">
        <v>789</v>
      </c>
      <c r="C439" s="81" t="s">
        <v>1501</v>
      </c>
      <c r="K439" s="117"/>
    </row>
    <row r="440" spans="1:11">
      <c r="B440" s="100" t="s">
        <v>790</v>
      </c>
      <c r="D440" s="81" t="s">
        <v>1502</v>
      </c>
      <c r="K440" s="117"/>
    </row>
    <row r="441" spans="1:11">
      <c r="B441" s="100"/>
      <c r="K441" s="117"/>
    </row>
    <row r="442" spans="1:11">
      <c r="B442" s="100" t="s">
        <v>1477</v>
      </c>
      <c r="K442" s="117"/>
    </row>
    <row r="443" spans="1:11">
      <c r="B443" s="100" t="s">
        <v>791</v>
      </c>
      <c r="K443" s="117"/>
    </row>
    <row r="444" spans="1:11">
      <c r="B444" s="100" t="s">
        <v>792</v>
      </c>
      <c r="K444" s="117"/>
    </row>
    <row r="445" spans="1:11">
      <c r="B445" s="100"/>
      <c r="H445" s="82">
        <v>2</v>
      </c>
      <c r="I445" s="82">
        <v>5450</v>
      </c>
      <c r="J445" s="82">
        <f>+H445*I445</f>
        <v>10900</v>
      </c>
      <c r="K445" s="117">
        <v>5450</v>
      </c>
    </row>
    <row r="446" spans="1:11">
      <c r="K446" s="117"/>
    </row>
    <row r="447" spans="1:11">
      <c r="K447" s="117"/>
    </row>
    <row r="448" spans="1:11">
      <c r="K448" s="117"/>
    </row>
    <row r="449" spans="1:11">
      <c r="A449" s="81" t="s">
        <v>1422</v>
      </c>
      <c r="B449" s="81" t="s">
        <v>1873</v>
      </c>
      <c r="K449" s="117"/>
    </row>
    <row r="450" spans="1:11">
      <c r="A450" s="81" t="s">
        <v>1874</v>
      </c>
      <c r="K450" s="117"/>
    </row>
    <row r="451" spans="1:11">
      <c r="A451" s="81" t="s">
        <v>1875</v>
      </c>
      <c r="K451" s="117"/>
    </row>
    <row r="452" spans="1:11">
      <c r="A452" s="81" t="s">
        <v>1876</v>
      </c>
      <c r="K452" s="117"/>
    </row>
    <row r="453" spans="1:11">
      <c r="K453" s="117"/>
    </row>
    <row r="454" spans="1:11">
      <c r="A454" s="81" t="s">
        <v>1877</v>
      </c>
      <c r="G454" s="82" t="s">
        <v>1878</v>
      </c>
      <c r="H454" s="82">
        <v>3</v>
      </c>
      <c r="I454" s="82">
        <v>3600</v>
      </c>
      <c r="J454" s="82">
        <f>+H454*I454</f>
        <v>10800</v>
      </c>
      <c r="K454" s="117">
        <v>3600</v>
      </c>
    </row>
    <row r="455" spans="1:11">
      <c r="K455" s="117"/>
    </row>
    <row r="456" spans="1:11">
      <c r="A456" s="81" t="s">
        <v>1424</v>
      </c>
      <c r="B456" s="81" t="s">
        <v>1879</v>
      </c>
      <c r="K456" s="117"/>
    </row>
    <row r="457" spans="1:11">
      <c r="B457" s="81" t="s">
        <v>1880</v>
      </c>
      <c r="K457" s="117"/>
    </row>
    <row r="458" spans="1:11">
      <c r="A458" s="81" t="s">
        <v>1881</v>
      </c>
      <c r="K458" s="117"/>
    </row>
    <row r="459" spans="1:11">
      <c r="K459" s="117"/>
    </row>
    <row r="460" spans="1:11">
      <c r="B460" s="81" t="s">
        <v>1882</v>
      </c>
      <c r="H460" s="82">
        <v>2</v>
      </c>
      <c r="I460" s="82">
        <v>6300</v>
      </c>
      <c r="J460" s="82">
        <f>+H460*I460</f>
        <v>12600</v>
      </c>
      <c r="K460" s="117">
        <v>6300</v>
      </c>
    </row>
    <row r="461" spans="1:11">
      <c r="B461" s="81" t="s">
        <v>1883</v>
      </c>
      <c r="H461" s="82">
        <v>5</v>
      </c>
      <c r="I461" s="82">
        <v>6950</v>
      </c>
      <c r="J461" s="82">
        <f>+H461*I461</f>
        <v>34750</v>
      </c>
      <c r="K461" s="117">
        <v>6950</v>
      </c>
    </row>
    <row r="462" spans="1:11">
      <c r="B462" s="81" t="s">
        <v>1884</v>
      </c>
      <c r="H462" s="82">
        <v>2</v>
      </c>
      <c r="I462" s="82">
        <v>8350</v>
      </c>
      <c r="J462" s="82">
        <f>+H462*I462</f>
        <v>16700</v>
      </c>
      <c r="K462" s="117">
        <v>8350</v>
      </c>
    </row>
    <row r="463" spans="1:11">
      <c r="B463" s="81" t="s">
        <v>1885</v>
      </c>
      <c r="H463" s="82">
        <v>1</v>
      </c>
      <c r="I463" s="82">
        <v>12900</v>
      </c>
      <c r="J463" s="82">
        <f>+H463*I463</f>
        <v>12900</v>
      </c>
      <c r="K463" s="117">
        <v>12900</v>
      </c>
    </row>
    <row r="464" spans="1:11">
      <c r="K464" s="117"/>
    </row>
    <row r="465" spans="1:11">
      <c r="K465" s="117"/>
    </row>
    <row r="466" spans="1:11">
      <c r="A466" s="81" t="s">
        <v>931</v>
      </c>
      <c r="B466" s="81" t="s">
        <v>1886</v>
      </c>
      <c r="K466" s="117"/>
    </row>
    <row r="467" spans="1:11">
      <c r="B467" s="81" t="s">
        <v>1887</v>
      </c>
      <c r="H467" s="82">
        <v>7</v>
      </c>
      <c r="I467" s="82">
        <v>25</v>
      </c>
      <c r="J467" s="82">
        <f>+H467*I467</f>
        <v>175</v>
      </c>
      <c r="K467" s="117">
        <v>25</v>
      </c>
    </row>
    <row r="468" spans="1:11">
      <c r="B468" s="81" t="s">
        <v>1888</v>
      </c>
      <c r="H468" s="82">
        <v>62</v>
      </c>
      <c r="I468" s="82">
        <v>35</v>
      </c>
      <c r="J468" s="82">
        <f>+H468*I468</f>
        <v>2170</v>
      </c>
      <c r="K468" s="117">
        <v>35</v>
      </c>
    </row>
    <row r="469" spans="1:11">
      <c r="B469" s="81" t="s">
        <v>1889</v>
      </c>
      <c r="H469" s="82">
        <v>65</v>
      </c>
      <c r="I469" s="82">
        <v>40</v>
      </c>
      <c r="J469" s="82">
        <f>+H469*I469</f>
        <v>2600</v>
      </c>
      <c r="K469" s="117">
        <v>40</v>
      </c>
    </row>
    <row r="470" spans="1:11">
      <c r="B470" s="81" t="s">
        <v>1890</v>
      </c>
      <c r="H470" s="82">
        <v>8</v>
      </c>
      <c r="I470" s="82">
        <v>46</v>
      </c>
      <c r="J470" s="82">
        <f>+H470*I470</f>
        <v>368</v>
      </c>
      <c r="K470" s="117">
        <v>46</v>
      </c>
    </row>
    <row r="471" spans="1:11">
      <c r="K471" s="117"/>
    </row>
    <row r="472" spans="1:11">
      <c r="A472" s="81" t="s">
        <v>653</v>
      </c>
      <c r="B472" s="81" t="s">
        <v>1891</v>
      </c>
      <c r="K472" s="117"/>
    </row>
    <row r="473" spans="1:11">
      <c r="B473" s="81" t="s">
        <v>1892</v>
      </c>
      <c r="K473" s="117"/>
    </row>
    <row r="474" spans="1:11">
      <c r="B474" s="81" t="s">
        <v>93</v>
      </c>
      <c r="K474" s="117"/>
    </row>
    <row r="475" spans="1:11">
      <c r="K475" s="117"/>
    </row>
    <row r="476" spans="1:11">
      <c r="B476" s="81" t="s">
        <v>94</v>
      </c>
      <c r="G476" s="82" t="s">
        <v>673</v>
      </c>
      <c r="H476" s="82">
        <v>2</v>
      </c>
      <c r="I476" s="82">
        <v>310</v>
      </c>
      <c r="J476" s="82">
        <f>+H476*I476</f>
        <v>620</v>
      </c>
      <c r="K476" s="117">
        <v>310</v>
      </c>
    </row>
    <row r="477" spans="1:11">
      <c r="B477" s="81" t="s">
        <v>95</v>
      </c>
      <c r="G477" s="82" t="s">
        <v>671</v>
      </c>
      <c r="H477" s="82">
        <v>1</v>
      </c>
      <c r="I477" s="82">
        <v>360</v>
      </c>
      <c r="J477" s="82">
        <f>+H477*I477</f>
        <v>360</v>
      </c>
      <c r="K477" s="117">
        <v>360</v>
      </c>
    </row>
    <row r="478" spans="1:11">
      <c r="B478" s="81" t="s">
        <v>96</v>
      </c>
      <c r="G478" s="82" t="s">
        <v>671</v>
      </c>
      <c r="H478" s="82">
        <v>1</v>
      </c>
      <c r="I478" s="82">
        <v>450</v>
      </c>
      <c r="J478" s="82">
        <f>+H478*I478</f>
        <v>450</v>
      </c>
      <c r="K478" s="117">
        <v>450</v>
      </c>
    </row>
    <row r="479" spans="1:11">
      <c r="K479" s="117"/>
    </row>
    <row r="480" spans="1:11">
      <c r="A480" s="81" t="s">
        <v>654</v>
      </c>
      <c r="B480" s="81" t="s">
        <v>97</v>
      </c>
      <c r="K480" s="117"/>
    </row>
    <row r="481" spans="1:11">
      <c r="B481" s="81" t="s">
        <v>1892</v>
      </c>
      <c r="K481" s="117"/>
    </row>
    <row r="482" spans="1:11">
      <c r="B482" s="81" t="s">
        <v>93</v>
      </c>
      <c r="K482" s="117"/>
    </row>
    <row r="483" spans="1:11">
      <c r="K483" s="117"/>
    </row>
    <row r="484" spans="1:11">
      <c r="B484" s="81" t="s">
        <v>98</v>
      </c>
      <c r="G484" s="82" t="s">
        <v>671</v>
      </c>
      <c r="H484" s="82">
        <v>1</v>
      </c>
      <c r="I484" s="82">
        <v>530</v>
      </c>
      <c r="J484" s="82">
        <f>+H484*I484</f>
        <v>530</v>
      </c>
      <c r="K484" s="117">
        <v>530</v>
      </c>
    </row>
    <row r="485" spans="1:11">
      <c r="B485" s="81" t="s">
        <v>99</v>
      </c>
      <c r="G485" s="82" t="s">
        <v>673</v>
      </c>
      <c r="H485" s="82">
        <v>2</v>
      </c>
      <c r="I485" s="82">
        <v>680</v>
      </c>
      <c r="J485" s="82">
        <f>+H485*I485</f>
        <v>1360</v>
      </c>
      <c r="K485" s="117">
        <v>680</v>
      </c>
    </row>
    <row r="486" spans="1:11">
      <c r="K486" s="117"/>
    </row>
    <row r="487" spans="1:11">
      <c r="A487" s="81" t="s">
        <v>834</v>
      </c>
      <c r="B487" s="81" t="s">
        <v>100</v>
      </c>
      <c r="K487" s="117"/>
    </row>
    <row r="488" spans="1:11">
      <c r="B488" s="81" t="s">
        <v>93</v>
      </c>
      <c r="K488" s="117"/>
    </row>
    <row r="489" spans="1:11">
      <c r="K489" s="117"/>
    </row>
    <row r="490" spans="1:11">
      <c r="B490" s="81" t="s">
        <v>101</v>
      </c>
      <c r="G490" s="82" t="s">
        <v>673</v>
      </c>
      <c r="H490" s="82">
        <v>2</v>
      </c>
      <c r="I490" s="82">
        <v>1500</v>
      </c>
      <c r="J490" s="82">
        <f>+H490*I490</f>
        <v>3000</v>
      </c>
      <c r="K490" s="117">
        <v>1500</v>
      </c>
    </row>
    <row r="491" spans="1:11">
      <c r="K491" s="117"/>
    </row>
    <row r="492" spans="1:11">
      <c r="A492" s="81" t="s">
        <v>1269</v>
      </c>
      <c r="B492" s="81" t="s">
        <v>102</v>
      </c>
      <c r="K492" s="117"/>
    </row>
    <row r="493" spans="1:11">
      <c r="K493" s="117"/>
    </row>
    <row r="494" spans="1:11">
      <c r="B494" s="81" t="s">
        <v>103</v>
      </c>
      <c r="G494" s="82" t="s">
        <v>1089</v>
      </c>
      <c r="H494" s="82">
        <v>12</v>
      </c>
      <c r="I494" s="82">
        <v>94</v>
      </c>
      <c r="J494" s="82">
        <f>+H494*I494</f>
        <v>1128</v>
      </c>
      <c r="K494" s="117">
        <v>94</v>
      </c>
    </row>
    <row r="495" spans="1:11">
      <c r="B495" s="81" t="s">
        <v>1090</v>
      </c>
      <c r="G495" s="82" t="s">
        <v>1091</v>
      </c>
      <c r="H495" s="82">
        <v>4</v>
      </c>
      <c r="I495" s="82">
        <v>110</v>
      </c>
      <c r="J495" s="82">
        <f>+H495*I495</f>
        <v>440</v>
      </c>
      <c r="K495" s="117">
        <v>110</v>
      </c>
    </row>
    <row r="496" spans="1:11">
      <c r="K496" s="117"/>
    </row>
    <row r="497" spans="1:11">
      <c r="A497" s="81" t="s">
        <v>844</v>
      </c>
      <c r="B497" s="81" t="s">
        <v>1092</v>
      </c>
      <c r="K497" s="117"/>
    </row>
    <row r="498" spans="1:11">
      <c r="B498" s="81" t="s">
        <v>1093</v>
      </c>
      <c r="K498" s="117"/>
    </row>
    <row r="499" spans="1:11">
      <c r="K499" s="117"/>
    </row>
    <row r="500" spans="1:11">
      <c r="B500" s="81" t="s">
        <v>1094</v>
      </c>
      <c r="G500" s="82" t="s">
        <v>1865</v>
      </c>
      <c r="H500" s="82">
        <v>2</v>
      </c>
      <c r="I500" s="82">
        <v>320</v>
      </c>
      <c r="J500" s="82">
        <f>+H500*I500</f>
        <v>640</v>
      </c>
      <c r="K500" s="117">
        <v>320</v>
      </c>
    </row>
    <row r="501" spans="1:11">
      <c r="B501" s="81" t="s">
        <v>1095</v>
      </c>
      <c r="G501" s="82" t="s">
        <v>1096</v>
      </c>
      <c r="H501" s="82">
        <v>6</v>
      </c>
      <c r="I501" s="82">
        <v>440</v>
      </c>
      <c r="J501" s="82">
        <f>+H501*I501</f>
        <v>2640</v>
      </c>
      <c r="K501" s="117">
        <v>440</v>
      </c>
    </row>
    <row r="502" spans="1:11">
      <c r="K502" s="117"/>
    </row>
    <row r="503" spans="1:11">
      <c r="A503" s="81" t="s">
        <v>847</v>
      </c>
      <c r="B503" s="81" t="s">
        <v>1097</v>
      </c>
      <c r="K503" s="117"/>
    </row>
    <row r="504" spans="1:11">
      <c r="B504" s="81" t="s">
        <v>1093</v>
      </c>
      <c r="K504" s="117"/>
    </row>
    <row r="505" spans="1:11">
      <c r="K505" s="117"/>
    </row>
    <row r="506" spans="1:11">
      <c r="B506" s="81" t="s">
        <v>1098</v>
      </c>
      <c r="G506" s="82" t="s">
        <v>1865</v>
      </c>
      <c r="H506" s="82">
        <v>2</v>
      </c>
      <c r="I506" s="82">
        <v>140</v>
      </c>
      <c r="J506" s="82">
        <f>+H506*I506</f>
        <v>280</v>
      </c>
      <c r="K506" s="117">
        <v>140</v>
      </c>
    </row>
    <row r="507" spans="1:11">
      <c r="B507" s="81" t="s">
        <v>1099</v>
      </c>
      <c r="G507" s="82" t="s">
        <v>1865</v>
      </c>
      <c r="H507" s="82">
        <v>2</v>
      </c>
      <c r="I507" s="82">
        <v>210</v>
      </c>
      <c r="J507" s="82">
        <f>+H507*I507</f>
        <v>420</v>
      </c>
      <c r="K507" s="117">
        <v>210</v>
      </c>
    </row>
    <row r="508" spans="1:11">
      <c r="B508" s="81" t="s">
        <v>1094</v>
      </c>
      <c r="G508" s="82" t="s">
        <v>1091</v>
      </c>
      <c r="H508" s="82">
        <v>4</v>
      </c>
      <c r="I508" s="82">
        <v>250</v>
      </c>
      <c r="J508" s="82">
        <f>+H508*I508</f>
        <v>1000</v>
      </c>
      <c r="K508" s="117">
        <v>250</v>
      </c>
    </row>
    <row r="509" spans="1:11">
      <c r="K509" s="117"/>
    </row>
    <row r="510" spans="1:11">
      <c r="A510" s="81" t="s">
        <v>408</v>
      </c>
      <c r="B510" s="81" t="s">
        <v>1100</v>
      </c>
      <c r="K510" s="117"/>
    </row>
    <row r="511" spans="1:11">
      <c r="B511" s="81" t="s">
        <v>1093</v>
      </c>
      <c r="K511" s="117"/>
    </row>
    <row r="512" spans="1:11">
      <c r="K512" s="117"/>
    </row>
    <row r="513" spans="1:11">
      <c r="B513" s="81" t="s">
        <v>1098</v>
      </c>
      <c r="G513" s="82" t="s">
        <v>1865</v>
      </c>
      <c r="H513" s="82">
        <v>2</v>
      </c>
      <c r="I513" s="82">
        <v>160</v>
      </c>
      <c r="J513" s="82">
        <f>+H513*I513</f>
        <v>320</v>
      </c>
      <c r="K513" s="117">
        <v>160</v>
      </c>
    </row>
    <row r="514" spans="1:11">
      <c r="K514" s="117"/>
    </row>
    <row r="515" spans="1:11">
      <c r="A515" s="81" t="s">
        <v>409</v>
      </c>
      <c r="B515" s="81" t="s">
        <v>1101</v>
      </c>
      <c r="K515" s="117"/>
    </row>
    <row r="516" spans="1:11">
      <c r="A516" s="81" t="s">
        <v>1102</v>
      </c>
      <c r="K516" s="117"/>
    </row>
    <row r="517" spans="1:11">
      <c r="A517" s="81" t="s">
        <v>1103</v>
      </c>
      <c r="K517" s="117"/>
    </row>
    <row r="518" spans="1:11">
      <c r="A518" s="81" t="s">
        <v>1104</v>
      </c>
      <c r="K518" s="117"/>
    </row>
    <row r="519" spans="1:11">
      <c r="K519" s="117"/>
    </row>
    <row r="520" spans="1:11">
      <c r="H520" s="82">
        <v>120</v>
      </c>
      <c r="I520" s="82">
        <v>280</v>
      </c>
      <c r="J520" s="82">
        <f>+H520*I520</f>
        <v>33600</v>
      </c>
      <c r="K520" s="117">
        <v>280</v>
      </c>
    </row>
    <row r="521" spans="1:11">
      <c r="K521" s="117"/>
    </row>
    <row r="522" spans="1:11">
      <c r="A522" s="81" t="s">
        <v>410</v>
      </c>
      <c r="B522" s="81" t="s">
        <v>1105</v>
      </c>
      <c r="K522" s="117"/>
    </row>
    <row r="523" spans="1:11">
      <c r="B523" s="81" t="s">
        <v>1106</v>
      </c>
      <c r="K523" s="117"/>
    </row>
    <row r="524" spans="1:11">
      <c r="K524" s="117"/>
    </row>
    <row r="525" spans="1:11">
      <c r="H525" s="82">
        <v>70</v>
      </c>
      <c r="I525" s="82">
        <v>98</v>
      </c>
      <c r="J525" s="82">
        <f>+H525*I525</f>
        <v>6860</v>
      </c>
      <c r="K525" s="117">
        <v>98</v>
      </c>
    </row>
    <row r="526" spans="1:11" ht="15" thickBot="1">
      <c r="K526" s="117"/>
    </row>
    <row r="527" spans="1:11" ht="15">
      <c r="B527" s="88" t="s">
        <v>545</v>
      </c>
      <c r="E527" s="89"/>
      <c r="F527" s="89"/>
      <c r="G527" s="90"/>
      <c r="H527" s="91"/>
      <c r="I527" s="91"/>
      <c r="J527" s="85">
        <f>SUM(J372:J526)</f>
        <v>197361</v>
      </c>
      <c r="K527" s="118"/>
    </row>
    <row r="528" spans="1:11">
      <c r="K528" s="117"/>
    </row>
    <row r="529" spans="1:11">
      <c r="K529" s="117"/>
    </row>
    <row r="530" spans="1:11" ht="15">
      <c r="A530" s="65" t="s">
        <v>1107</v>
      </c>
      <c r="B530" s="65" t="s">
        <v>413</v>
      </c>
      <c r="K530" s="117"/>
    </row>
    <row r="531" spans="1:11">
      <c r="K531" s="117"/>
    </row>
    <row r="532" spans="1:11">
      <c r="A532" s="81" t="s">
        <v>277</v>
      </c>
      <c r="B532" s="81" t="s">
        <v>414</v>
      </c>
      <c r="K532" s="117"/>
    </row>
    <row r="533" spans="1:11">
      <c r="B533" s="81" t="s">
        <v>415</v>
      </c>
      <c r="K533" s="117"/>
    </row>
    <row r="534" spans="1:11">
      <c r="C534" s="81" t="s">
        <v>416</v>
      </c>
      <c r="D534" s="81" t="s">
        <v>417</v>
      </c>
      <c r="K534" s="117"/>
    </row>
    <row r="535" spans="1:11">
      <c r="C535" s="81" t="s">
        <v>418</v>
      </c>
      <c r="D535" s="81" t="s">
        <v>419</v>
      </c>
      <c r="K535" s="117"/>
    </row>
    <row r="536" spans="1:11">
      <c r="C536" s="81" t="s">
        <v>420</v>
      </c>
      <c r="D536" s="81" t="s">
        <v>421</v>
      </c>
      <c r="K536" s="117"/>
    </row>
    <row r="537" spans="1:11">
      <c r="C537" s="81" t="s">
        <v>422</v>
      </c>
      <c r="D537" s="81" t="s">
        <v>423</v>
      </c>
      <c r="K537" s="117"/>
    </row>
    <row r="538" spans="1:11">
      <c r="C538" s="100" t="s">
        <v>788</v>
      </c>
      <c r="K538" s="117"/>
    </row>
    <row r="539" spans="1:11">
      <c r="K539" s="117"/>
    </row>
    <row r="540" spans="1:11">
      <c r="K540" s="117"/>
    </row>
    <row r="541" spans="1:11">
      <c r="G541" s="82" t="s">
        <v>671</v>
      </c>
      <c r="H541" s="82">
        <v>1</v>
      </c>
      <c r="I541" s="82">
        <v>9000</v>
      </c>
      <c r="J541" s="82">
        <f>+H541*I541</f>
        <v>9000</v>
      </c>
      <c r="K541" s="117">
        <v>9000</v>
      </c>
    </row>
    <row r="542" spans="1:11">
      <c r="K542" s="117"/>
    </row>
    <row r="543" spans="1:11">
      <c r="A543" s="81" t="s">
        <v>280</v>
      </c>
      <c r="B543" s="81" t="s">
        <v>424</v>
      </c>
      <c r="K543" s="117"/>
    </row>
    <row r="544" spans="1:11">
      <c r="A544" s="81" t="s">
        <v>425</v>
      </c>
      <c r="D544" s="81" t="s">
        <v>426</v>
      </c>
      <c r="K544" s="117"/>
    </row>
    <row r="545" spans="1:11">
      <c r="A545" s="81" t="s">
        <v>427</v>
      </c>
      <c r="D545" s="81" t="s">
        <v>428</v>
      </c>
      <c r="K545" s="117"/>
    </row>
    <row r="546" spans="1:11">
      <c r="A546" s="81" t="s">
        <v>429</v>
      </c>
      <c r="D546" s="81" t="s">
        <v>430</v>
      </c>
      <c r="K546" s="117"/>
    </row>
    <row r="547" spans="1:11">
      <c r="A547" s="81" t="s">
        <v>431</v>
      </c>
      <c r="C547" s="81" t="s">
        <v>432</v>
      </c>
      <c r="K547" s="117"/>
    </row>
    <row r="548" spans="1:11">
      <c r="A548" s="81" t="s">
        <v>433</v>
      </c>
      <c r="D548" s="81" t="s">
        <v>434</v>
      </c>
      <c r="K548" s="117"/>
    </row>
    <row r="549" spans="1:11">
      <c r="A549" s="81" t="s">
        <v>435</v>
      </c>
      <c r="D549" s="81" t="s">
        <v>436</v>
      </c>
      <c r="K549" s="117"/>
    </row>
    <row r="550" spans="1:11">
      <c r="A550" s="81" t="s">
        <v>437</v>
      </c>
      <c r="D550" s="81" t="s">
        <v>438</v>
      </c>
      <c r="K550" s="117"/>
    </row>
    <row r="551" spans="1:11">
      <c r="A551" s="81" t="s">
        <v>439</v>
      </c>
      <c r="D551" s="81" t="s">
        <v>440</v>
      </c>
      <c r="K551" s="117"/>
    </row>
    <row r="552" spans="1:11">
      <c r="A552" s="100" t="s">
        <v>787</v>
      </c>
      <c r="D552" s="81" t="s">
        <v>441</v>
      </c>
      <c r="K552" s="117"/>
    </row>
    <row r="553" spans="1:11">
      <c r="A553" s="81" t="s">
        <v>442</v>
      </c>
      <c r="D553" s="81" t="s">
        <v>443</v>
      </c>
      <c r="K553" s="117"/>
    </row>
    <row r="554" spans="1:11">
      <c r="K554" s="117"/>
    </row>
    <row r="555" spans="1:11">
      <c r="G555" s="82" t="s">
        <v>444</v>
      </c>
      <c r="H555" s="82">
        <v>1</v>
      </c>
      <c r="I555" s="82">
        <v>17200</v>
      </c>
      <c r="J555" s="82">
        <f>+H555*I555</f>
        <v>17200</v>
      </c>
      <c r="K555" s="117">
        <v>17200</v>
      </c>
    </row>
    <row r="556" spans="1:11">
      <c r="K556" s="117"/>
    </row>
    <row r="557" spans="1:11">
      <c r="A557" s="81" t="s">
        <v>290</v>
      </c>
      <c r="B557" s="81" t="s">
        <v>445</v>
      </c>
      <c r="K557" s="117"/>
    </row>
    <row r="558" spans="1:11">
      <c r="B558" s="81" t="s">
        <v>446</v>
      </c>
      <c r="K558" s="117"/>
    </row>
    <row r="559" spans="1:11">
      <c r="K559" s="117"/>
    </row>
    <row r="560" spans="1:11">
      <c r="A560" s="81" t="s">
        <v>671</v>
      </c>
      <c r="G560" s="82" t="s">
        <v>50</v>
      </c>
      <c r="H560" s="82">
        <v>1</v>
      </c>
      <c r="I560" s="82">
        <v>1800</v>
      </c>
      <c r="J560" s="82">
        <f>+H560*I560</f>
        <v>1800</v>
      </c>
      <c r="K560" s="117">
        <v>1800</v>
      </c>
    </row>
    <row r="561" spans="1:11">
      <c r="K561" s="117"/>
    </row>
    <row r="562" spans="1:11">
      <c r="A562" s="81" t="s">
        <v>291</v>
      </c>
      <c r="B562" s="81" t="s">
        <v>560</v>
      </c>
      <c r="K562" s="117"/>
    </row>
    <row r="563" spans="1:11">
      <c r="K563" s="117"/>
    </row>
    <row r="564" spans="1:11">
      <c r="A564" s="81" t="s">
        <v>561</v>
      </c>
      <c r="K564" s="117"/>
    </row>
    <row r="565" spans="1:11">
      <c r="A565" s="81" t="s">
        <v>562</v>
      </c>
      <c r="K565" s="117"/>
    </row>
    <row r="566" spans="1:11">
      <c r="A566" s="100" t="s">
        <v>779</v>
      </c>
      <c r="B566" s="100"/>
      <c r="K566" s="117"/>
    </row>
    <row r="567" spans="1:11">
      <c r="A567" s="100"/>
      <c r="B567" s="100" t="s">
        <v>780</v>
      </c>
      <c r="K567" s="117"/>
    </row>
    <row r="568" spans="1:11">
      <c r="A568" s="100"/>
      <c r="B568" s="100" t="s">
        <v>781</v>
      </c>
      <c r="K568" s="117"/>
    </row>
    <row r="569" spans="1:11">
      <c r="A569" s="100"/>
      <c r="B569" s="100" t="s">
        <v>782</v>
      </c>
      <c r="K569" s="117"/>
    </row>
    <row r="570" spans="1:11">
      <c r="A570" s="100"/>
      <c r="B570" s="100" t="s">
        <v>783</v>
      </c>
      <c r="K570" s="117"/>
    </row>
    <row r="571" spans="1:11">
      <c r="A571" s="100"/>
      <c r="B571" s="100" t="s">
        <v>784</v>
      </c>
      <c r="K571" s="117"/>
    </row>
    <row r="572" spans="1:11">
      <c r="A572" s="100"/>
      <c r="B572" s="100" t="s">
        <v>785</v>
      </c>
      <c r="K572" s="117"/>
    </row>
    <row r="573" spans="1:11">
      <c r="A573" s="100" t="s">
        <v>563</v>
      </c>
      <c r="B573" s="100" t="s">
        <v>786</v>
      </c>
      <c r="K573" s="117"/>
    </row>
    <row r="574" spans="1:11">
      <c r="A574" s="100"/>
      <c r="B574" s="100"/>
      <c r="K574" s="117"/>
    </row>
    <row r="575" spans="1:11">
      <c r="A575" s="100"/>
      <c r="B575" s="100"/>
      <c r="G575" s="82" t="s">
        <v>564</v>
      </c>
      <c r="H575" s="82">
        <v>1</v>
      </c>
      <c r="I575" s="82">
        <v>4700</v>
      </c>
      <c r="J575" s="82">
        <f>+H575*I575</f>
        <v>4700</v>
      </c>
      <c r="K575" s="117">
        <v>4700</v>
      </c>
    </row>
    <row r="576" spans="1:11" ht="15" thickBot="1">
      <c r="K576" s="117"/>
    </row>
    <row r="577" spans="2:10" ht="15">
      <c r="B577" s="88" t="s">
        <v>545</v>
      </c>
      <c r="E577" s="89"/>
      <c r="F577" s="89"/>
      <c r="G577" s="90"/>
      <c r="H577" s="91"/>
      <c r="I577" s="91"/>
      <c r="J577" s="85">
        <f>SUM(J536:J575)</f>
        <v>32700</v>
      </c>
    </row>
  </sheetData>
  <mergeCells count="5">
    <mergeCell ref="B200:F200"/>
    <mergeCell ref="B59:F59"/>
    <mergeCell ref="B60:F60"/>
    <mergeCell ref="B188:G188"/>
    <mergeCell ref="B196:F19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indexed="10"/>
  </sheetPr>
  <dimension ref="A1:F344"/>
  <sheetViews>
    <sheetView topLeftCell="A69" workbookViewId="0">
      <selection activeCell="I27" sqref="I27"/>
    </sheetView>
  </sheetViews>
  <sheetFormatPr defaultRowHeight="12.75"/>
  <cols>
    <col min="1" max="1" width="6.140625" style="149" customWidth="1"/>
    <col min="2" max="2" width="39" style="5" customWidth="1"/>
    <col min="3" max="3" width="9.140625" style="7" customWidth="1"/>
    <col min="4" max="4" width="11.7109375" style="23" customWidth="1"/>
    <col min="5" max="5" width="11.7109375" style="175" customWidth="1"/>
    <col min="6" max="6" width="13.140625" style="168" bestFit="1" customWidth="1"/>
  </cols>
  <sheetData>
    <row r="1" spans="1:6" s="4" customFormat="1" ht="25.5" customHeight="1">
      <c r="A1" s="127" t="s">
        <v>1609</v>
      </c>
      <c r="B1" s="2" t="s">
        <v>274</v>
      </c>
      <c r="C1" s="108" t="s">
        <v>275</v>
      </c>
      <c r="D1" s="3" t="s">
        <v>276</v>
      </c>
      <c r="E1" s="181" t="s">
        <v>278</v>
      </c>
      <c r="F1" s="185" t="s">
        <v>279</v>
      </c>
    </row>
    <row r="3" spans="1:6">
      <c r="A3" s="295" t="s">
        <v>801</v>
      </c>
      <c r="B3" s="296"/>
      <c r="C3" s="296"/>
      <c r="D3" s="296"/>
      <c r="E3" s="296"/>
      <c r="F3" s="296"/>
    </row>
    <row r="4" spans="1:6" ht="12.75" customHeight="1"/>
    <row r="5" spans="1:6" ht="63.75" customHeight="1">
      <c r="B5" s="19" t="s">
        <v>950</v>
      </c>
    </row>
    <row r="6" spans="1:6" ht="25.5" customHeight="1">
      <c r="B6" s="19" t="s">
        <v>719</v>
      </c>
    </row>
    <row r="7" spans="1:6" ht="25.5" customHeight="1">
      <c r="B7" s="19" t="s">
        <v>720</v>
      </c>
    </row>
    <row r="8" spans="1:6" ht="38.25" customHeight="1">
      <c r="B8" s="19" t="s">
        <v>951</v>
      </c>
    </row>
    <row r="9" spans="1:6" ht="51" customHeight="1">
      <c r="B9" s="19" t="s">
        <v>836</v>
      </c>
    </row>
    <row r="10" spans="1:6" ht="63.75" customHeight="1">
      <c r="B10" s="19" t="s">
        <v>131</v>
      </c>
    </row>
    <row r="11" spans="1:6" ht="25.5" customHeight="1">
      <c r="B11" s="19" t="s">
        <v>132</v>
      </c>
    </row>
    <row r="12" spans="1:6" ht="51" customHeight="1">
      <c r="B12" s="19" t="s">
        <v>1287</v>
      </c>
    </row>
    <row r="13" spans="1:6" ht="38.25" customHeight="1">
      <c r="B13" s="19" t="s">
        <v>1288</v>
      </c>
    </row>
    <row r="14" spans="1:6" ht="38.25" customHeight="1">
      <c r="B14" s="19" t="s">
        <v>835</v>
      </c>
    </row>
    <row r="15" spans="1:6" ht="38.25" customHeight="1">
      <c r="B15" s="19" t="s">
        <v>1810</v>
      </c>
    </row>
    <row r="16" spans="1:6" ht="38.25" customHeight="1">
      <c r="B16" s="19" t="s">
        <v>555</v>
      </c>
    </row>
    <row r="17" spans="1:6" ht="76.5" customHeight="1">
      <c r="B17" s="19" t="s">
        <v>1650</v>
      </c>
    </row>
    <row r="18" spans="1:6" ht="38.25" customHeight="1">
      <c r="B18" s="19" t="s">
        <v>40</v>
      </c>
    </row>
    <row r="19" spans="1:6" ht="38.25" customHeight="1">
      <c r="B19" s="19" t="s">
        <v>1726</v>
      </c>
    </row>
    <row r="20" spans="1:6" ht="25.5" customHeight="1">
      <c r="B20" s="19" t="s">
        <v>1727</v>
      </c>
    </row>
    <row r="21" spans="1:6" ht="25.5" customHeight="1">
      <c r="B21" s="19" t="s">
        <v>1728</v>
      </c>
    </row>
    <row r="22" spans="1:6" ht="38.25" customHeight="1">
      <c r="B22" s="19" t="s">
        <v>1729</v>
      </c>
    </row>
    <row r="23" spans="1:6" ht="25.5" customHeight="1">
      <c r="B23" s="19" t="s">
        <v>1071</v>
      </c>
    </row>
    <row r="24" spans="1:6" ht="25.5" customHeight="1">
      <c r="B24" s="19" t="s">
        <v>1072</v>
      </c>
    </row>
    <row r="25" spans="1:6" ht="38.25" customHeight="1">
      <c r="B25" s="19" t="s">
        <v>556</v>
      </c>
    </row>
    <row r="26" spans="1:6" ht="38.25" customHeight="1">
      <c r="B26" s="19" t="s">
        <v>487</v>
      </c>
    </row>
    <row r="27" spans="1:6" ht="38.25" customHeight="1">
      <c r="B27" s="19" t="s">
        <v>488</v>
      </c>
    </row>
    <row r="28" spans="1:6" ht="76.5" customHeight="1">
      <c r="B28" s="19" t="s">
        <v>535</v>
      </c>
    </row>
    <row r="29" spans="1:6" ht="12.75" customHeight="1">
      <c r="B29" s="19"/>
      <c r="D29" s="162"/>
      <c r="E29" s="182"/>
      <c r="F29" s="169"/>
    </row>
    <row r="30" spans="1:6" ht="25.5" customHeight="1">
      <c r="A30" s="148" t="s">
        <v>277</v>
      </c>
      <c r="B30" s="33" t="s">
        <v>1736</v>
      </c>
    </row>
    <row r="31" spans="1:6" ht="12.75" customHeight="1">
      <c r="B31" s="19" t="s">
        <v>1737</v>
      </c>
    </row>
    <row r="32" spans="1:6" ht="6" customHeight="1">
      <c r="B32" s="19"/>
    </row>
    <row r="33" spans="1:6" ht="12.75" customHeight="1">
      <c r="B33" s="5" t="s">
        <v>1738</v>
      </c>
    </row>
    <row r="34" spans="1:6" ht="6" customHeight="1"/>
    <row r="35" spans="1:6" ht="12.75" customHeight="1">
      <c r="B35" s="19" t="s">
        <v>1144</v>
      </c>
      <c r="C35" s="24" t="s">
        <v>1739</v>
      </c>
      <c r="E35" s="182">
        <v>600</v>
      </c>
      <c r="F35" s="169">
        <f>+D35*E35</f>
        <v>0</v>
      </c>
    </row>
    <row r="36" spans="1:6" ht="12.75" customHeight="1">
      <c r="B36" s="19"/>
      <c r="E36" s="182">
        <v>0</v>
      </c>
      <c r="F36" s="169">
        <f t="shared" ref="F36:F99" si="0">+D36*E36</f>
        <v>0</v>
      </c>
    </row>
    <row r="37" spans="1:6" ht="12.75" customHeight="1">
      <c r="A37" s="148" t="s">
        <v>280</v>
      </c>
      <c r="B37" s="32" t="s">
        <v>1740</v>
      </c>
      <c r="E37" s="182">
        <v>0</v>
      </c>
      <c r="F37" s="169">
        <f t="shared" si="0"/>
        <v>0</v>
      </c>
    </row>
    <row r="38" spans="1:6" ht="12.75" customHeight="1">
      <c r="B38" s="19" t="s">
        <v>558</v>
      </c>
      <c r="E38" s="182">
        <v>0</v>
      </c>
      <c r="F38" s="169">
        <f t="shared" si="0"/>
        <v>0</v>
      </c>
    </row>
    <row r="39" spans="1:6" ht="12.75" customHeight="1">
      <c r="B39" s="5" t="s">
        <v>1741</v>
      </c>
      <c r="E39" s="182">
        <v>0</v>
      </c>
      <c r="F39" s="169">
        <f t="shared" si="0"/>
        <v>0</v>
      </c>
    </row>
    <row r="40" spans="1:6" ht="25.5" customHeight="1">
      <c r="B40" s="19" t="s">
        <v>1135</v>
      </c>
      <c r="E40" s="182">
        <v>0</v>
      </c>
      <c r="F40" s="169">
        <f t="shared" si="0"/>
        <v>0</v>
      </c>
    </row>
    <row r="41" spans="1:6" ht="25.5" customHeight="1">
      <c r="B41" s="19" t="s">
        <v>1742</v>
      </c>
      <c r="E41" s="182">
        <v>0</v>
      </c>
      <c r="F41" s="169">
        <f t="shared" si="0"/>
        <v>0</v>
      </c>
    </row>
    <row r="42" spans="1:6" ht="6" customHeight="1">
      <c r="B42" s="19"/>
      <c r="E42" s="182">
        <v>0</v>
      </c>
      <c r="F42" s="169">
        <f t="shared" si="0"/>
        <v>0</v>
      </c>
    </row>
    <row r="43" spans="1:6" ht="12.75" customHeight="1">
      <c r="B43" s="19" t="s">
        <v>1743</v>
      </c>
      <c r="E43" s="182">
        <v>0</v>
      </c>
      <c r="F43" s="169">
        <f t="shared" si="0"/>
        <v>0</v>
      </c>
    </row>
    <row r="44" spans="1:6" ht="6" customHeight="1">
      <c r="B44" s="19"/>
      <c r="E44" s="182">
        <v>0</v>
      </c>
      <c r="F44" s="169">
        <f t="shared" si="0"/>
        <v>0</v>
      </c>
    </row>
    <row r="45" spans="1:6" ht="12.75" customHeight="1">
      <c r="B45" s="19" t="s">
        <v>1110</v>
      </c>
      <c r="C45" s="24" t="s">
        <v>1739</v>
      </c>
      <c r="D45" s="125"/>
      <c r="E45" s="182">
        <v>770</v>
      </c>
      <c r="F45" s="169">
        <f t="shared" si="0"/>
        <v>0</v>
      </c>
    </row>
    <row r="46" spans="1:6" ht="6" customHeight="1">
      <c r="C46" s="24"/>
      <c r="D46" s="125"/>
      <c r="E46" s="182">
        <v>0</v>
      </c>
      <c r="F46" s="169">
        <f t="shared" si="0"/>
        <v>0</v>
      </c>
    </row>
    <row r="47" spans="1:6" ht="12.75" customHeight="1">
      <c r="B47" s="5" t="s">
        <v>1208</v>
      </c>
      <c r="C47" s="24" t="s">
        <v>1739</v>
      </c>
      <c r="D47" s="125"/>
      <c r="E47" s="182">
        <v>700</v>
      </c>
      <c r="F47" s="169">
        <f t="shared" si="0"/>
        <v>0</v>
      </c>
    </row>
    <row r="48" spans="1:6" ht="4.5" customHeight="1">
      <c r="C48" s="24"/>
      <c r="D48" s="125"/>
      <c r="E48" s="182">
        <v>0</v>
      </c>
      <c r="F48" s="169">
        <f t="shared" si="0"/>
        <v>0</v>
      </c>
    </row>
    <row r="49" spans="1:6" ht="12.75" customHeight="1">
      <c r="B49" s="5" t="s">
        <v>1209</v>
      </c>
      <c r="C49" s="24" t="s">
        <v>1739</v>
      </c>
      <c r="D49" s="125"/>
      <c r="E49" s="182">
        <v>680</v>
      </c>
      <c r="F49" s="169">
        <f t="shared" si="0"/>
        <v>0</v>
      </c>
    </row>
    <row r="50" spans="1:6" ht="5.25" customHeight="1">
      <c r="C50" s="24"/>
      <c r="D50" s="125"/>
      <c r="E50" s="182">
        <v>0</v>
      </c>
      <c r="F50" s="169">
        <f t="shared" si="0"/>
        <v>0</v>
      </c>
    </row>
    <row r="51" spans="1:6" ht="12.75" customHeight="1">
      <c r="B51" s="5" t="s">
        <v>1210</v>
      </c>
      <c r="C51" s="24" t="s">
        <v>1739</v>
      </c>
      <c r="D51" s="125"/>
      <c r="E51" s="182">
        <v>650</v>
      </c>
      <c r="F51" s="169">
        <f t="shared" si="0"/>
        <v>0</v>
      </c>
    </row>
    <row r="52" spans="1:6" ht="4.5" customHeight="1">
      <c r="C52" s="24"/>
      <c r="D52" s="125"/>
      <c r="E52" s="182">
        <v>0</v>
      </c>
      <c r="F52" s="169">
        <f t="shared" si="0"/>
        <v>0</v>
      </c>
    </row>
    <row r="53" spans="1:6" ht="12.75" customHeight="1">
      <c r="B53" s="5" t="s">
        <v>1418</v>
      </c>
      <c r="C53" s="24" t="s">
        <v>1739</v>
      </c>
      <c r="D53" s="125"/>
      <c r="E53" s="182">
        <v>950</v>
      </c>
      <c r="F53" s="169">
        <f t="shared" si="0"/>
        <v>0</v>
      </c>
    </row>
    <row r="54" spans="1:6" ht="12.75" customHeight="1">
      <c r="B54" s="19"/>
      <c r="E54" s="182">
        <v>0</v>
      </c>
      <c r="F54" s="169">
        <f t="shared" si="0"/>
        <v>0</v>
      </c>
    </row>
    <row r="55" spans="1:6" ht="12.75" hidden="1" customHeight="1">
      <c r="A55" s="148" t="s">
        <v>290</v>
      </c>
      <c r="B55" s="33" t="s">
        <v>1744</v>
      </c>
      <c r="E55" s="182">
        <v>0</v>
      </c>
      <c r="F55" s="169">
        <f t="shared" si="0"/>
        <v>0</v>
      </c>
    </row>
    <row r="56" spans="1:6" ht="12.75" hidden="1" customHeight="1">
      <c r="B56" s="5" t="s">
        <v>1745</v>
      </c>
      <c r="E56" s="182">
        <v>0</v>
      </c>
      <c r="F56" s="169">
        <f t="shared" si="0"/>
        <v>0</v>
      </c>
    </row>
    <row r="57" spans="1:6" ht="12.75" hidden="1" customHeight="1">
      <c r="B57" s="5" t="s">
        <v>1741</v>
      </c>
      <c r="E57" s="182">
        <v>0</v>
      </c>
      <c r="F57" s="169">
        <f t="shared" si="0"/>
        <v>0</v>
      </c>
    </row>
    <row r="58" spans="1:6" ht="25.5" hidden="1" customHeight="1">
      <c r="B58" s="19" t="s">
        <v>1742</v>
      </c>
      <c r="E58" s="182">
        <v>0</v>
      </c>
      <c r="F58" s="169">
        <f t="shared" si="0"/>
        <v>0</v>
      </c>
    </row>
    <row r="59" spans="1:6" ht="6" hidden="1" customHeight="1">
      <c r="E59" s="182">
        <v>0</v>
      </c>
      <c r="F59" s="169">
        <f t="shared" si="0"/>
        <v>0</v>
      </c>
    </row>
    <row r="60" spans="1:6" ht="12.75" hidden="1" customHeight="1">
      <c r="B60" s="19" t="s">
        <v>296</v>
      </c>
      <c r="E60" s="182">
        <v>0</v>
      </c>
      <c r="F60" s="169">
        <f t="shared" si="0"/>
        <v>0</v>
      </c>
    </row>
    <row r="61" spans="1:6" ht="6" hidden="1" customHeight="1">
      <c r="E61" s="182">
        <v>0</v>
      </c>
      <c r="F61" s="169">
        <f t="shared" si="0"/>
        <v>0</v>
      </c>
    </row>
    <row r="62" spans="1:6" ht="12.75" hidden="1" customHeight="1">
      <c r="B62" s="19" t="s">
        <v>297</v>
      </c>
      <c r="C62" s="7" t="s">
        <v>1739</v>
      </c>
      <c r="E62" s="182">
        <v>1450</v>
      </c>
      <c r="F62" s="169">
        <f t="shared" si="0"/>
        <v>0</v>
      </c>
    </row>
    <row r="63" spans="1:6" ht="12.75" customHeight="1">
      <c r="B63" s="19"/>
      <c r="E63" s="182">
        <v>0</v>
      </c>
      <c r="F63" s="169">
        <f t="shared" si="0"/>
        <v>0</v>
      </c>
    </row>
    <row r="64" spans="1:6" ht="12.75" customHeight="1">
      <c r="A64" s="148" t="s">
        <v>290</v>
      </c>
      <c r="B64" s="131" t="s">
        <v>298</v>
      </c>
      <c r="E64" s="182">
        <v>0</v>
      </c>
      <c r="F64" s="169">
        <f t="shared" si="0"/>
        <v>0</v>
      </c>
    </row>
    <row r="65" spans="1:6" ht="12.75" customHeight="1">
      <c r="A65" s="148"/>
      <c r="B65" s="32" t="s">
        <v>1449</v>
      </c>
      <c r="E65" s="182">
        <v>0</v>
      </c>
      <c r="F65" s="169">
        <f t="shared" si="0"/>
        <v>0</v>
      </c>
    </row>
    <row r="66" spans="1:6" ht="12.75" customHeight="1">
      <c r="B66" s="5" t="s">
        <v>1745</v>
      </c>
      <c r="E66" s="182">
        <v>0</v>
      </c>
      <c r="F66" s="169">
        <f t="shared" si="0"/>
        <v>0</v>
      </c>
    </row>
    <row r="67" spans="1:6" ht="12.75" customHeight="1">
      <c r="B67" s="19" t="s">
        <v>1741</v>
      </c>
      <c r="E67" s="182">
        <v>0</v>
      </c>
      <c r="F67" s="169">
        <f t="shared" si="0"/>
        <v>0</v>
      </c>
    </row>
    <row r="68" spans="1:6" ht="25.5" customHeight="1">
      <c r="B68" s="19" t="s">
        <v>1742</v>
      </c>
      <c r="E68" s="182">
        <v>0</v>
      </c>
      <c r="F68" s="169">
        <f t="shared" si="0"/>
        <v>0</v>
      </c>
    </row>
    <row r="69" spans="1:6" ht="6" customHeight="1">
      <c r="B69" s="19"/>
      <c r="E69" s="182">
        <v>0</v>
      </c>
      <c r="F69" s="169">
        <f t="shared" si="0"/>
        <v>0</v>
      </c>
    </row>
    <row r="70" spans="1:6" ht="12.75" customHeight="1">
      <c r="B70" s="19" t="s">
        <v>299</v>
      </c>
      <c r="E70" s="182">
        <v>0</v>
      </c>
      <c r="F70" s="169">
        <f t="shared" si="0"/>
        <v>0</v>
      </c>
    </row>
    <row r="71" spans="1:6" ht="6" customHeight="1">
      <c r="E71" s="182">
        <v>0</v>
      </c>
      <c r="F71" s="169">
        <f t="shared" si="0"/>
        <v>0</v>
      </c>
    </row>
    <row r="72" spans="1:6" ht="12.75" customHeight="1">
      <c r="B72" s="5" t="s">
        <v>1047</v>
      </c>
      <c r="C72" s="7" t="s">
        <v>1739</v>
      </c>
      <c r="E72" s="182">
        <v>800</v>
      </c>
      <c r="F72" s="169">
        <f t="shared" si="0"/>
        <v>0</v>
      </c>
    </row>
    <row r="73" spans="1:6" ht="12.75" customHeight="1">
      <c r="B73" s="20"/>
      <c r="E73" s="182">
        <v>0</v>
      </c>
      <c r="F73" s="169">
        <f t="shared" si="0"/>
        <v>0</v>
      </c>
    </row>
    <row r="74" spans="1:6" ht="6" customHeight="1">
      <c r="B74" s="20"/>
      <c r="E74" s="182">
        <v>0</v>
      </c>
      <c r="F74" s="169">
        <f t="shared" si="0"/>
        <v>0</v>
      </c>
    </row>
    <row r="75" spans="1:6" ht="25.5" customHeight="1">
      <c r="A75" s="148" t="s">
        <v>291</v>
      </c>
      <c r="B75" s="33" t="s">
        <v>536</v>
      </c>
      <c r="E75" s="182">
        <v>0</v>
      </c>
      <c r="F75" s="169">
        <f t="shared" si="0"/>
        <v>0</v>
      </c>
    </row>
    <row r="76" spans="1:6" ht="12.75" customHeight="1">
      <c r="B76" s="19" t="s">
        <v>1745</v>
      </c>
      <c r="E76" s="182">
        <v>0</v>
      </c>
      <c r="F76" s="169">
        <f t="shared" si="0"/>
        <v>0</v>
      </c>
    </row>
    <row r="77" spans="1:6" ht="25.5" customHeight="1">
      <c r="B77" s="19" t="s">
        <v>746</v>
      </c>
      <c r="E77" s="182">
        <v>0</v>
      </c>
      <c r="F77" s="169">
        <f t="shared" si="0"/>
        <v>0</v>
      </c>
    </row>
    <row r="78" spans="1:6" ht="25.5" customHeight="1">
      <c r="B78" s="19" t="s">
        <v>1742</v>
      </c>
      <c r="E78" s="182">
        <v>0</v>
      </c>
      <c r="F78" s="169">
        <f t="shared" si="0"/>
        <v>0</v>
      </c>
    </row>
    <row r="79" spans="1:6" ht="25.5">
      <c r="B79" s="19" t="s">
        <v>559</v>
      </c>
      <c r="E79" s="182">
        <v>0</v>
      </c>
      <c r="F79" s="169">
        <f t="shared" si="0"/>
        <v>0</v>
      </c>
    </row>
    <row r="80" spans="1:6" ht="12.75" customHeight="1">
      <c r="B80" s="19" t="s">
        <v>300</v>
      </c>
      <c r="E80" s="182">
        <v>0</v>
      </c>
      <c r="F80" s="169">
        <f t="shared" si="0"/>
        <v>0</v>
      </c>
    </row>
    <row r="81" spans="1:6" ht="6" customHeight="1">
      <c r="B81" s="20"/>
      <c r="E81" s="182">
        <v>0</v>
      </c>
      <c r="F81" s="169">
        <f t="shared" si="0"/>
        <v>0</v>
      </c>
    </row>
    <row r="82" spans="1:6" ht="12.75" customHeight="1">
      <c r="B82" s="5" t="s">
        <v>1046</v>
      </c>
      <c r="C82" s="7" t="s">
        <v>1739</v>
      </c>
      <c r="E82" s="182">
        <v>1050</v>
      </c>
      <c r="F82" s="169">
        <f t="shared" si="0"/>
        <v>0</v>
      </c>
    </row>
    <row r="83" spans="1:6" ht="12.75" customHeight="1">
      <c r="B83" s="20"/>
      <c r="E83" s="182">
        <v>0</v>
      </c>
      <c r="F83" s="169">
        <f t="shared" si="0"/>
        <v>0</v>
      </c>
    </row>
    <row r="84" spans="1:6" ht="12.75" customHeight="1">
      <c r="B84" s="20"/>
      <c r="E84" s="182">
        <v>0</v>
      </c>
      <c r="F84" s="169">
        <f t="shared" si="0"/>
        <v>0</v>
      </c>
    </row>
    <row r="85" spans="1:6" ht="25.5" customHeight="1">
      <c r="A85" s="148" t="s">
        <v>1421</v>
      </c>
      <c r="B85" s="33" t="s">
        <v>1157</v>
      </c>
      <c r="E85" s="182">
        <v>0</v>
      </c>
      <c r="F85" s="169">
        <f t="shared" si="0"/>
        <v>0</v>
      </c>
    </row>
    <row r="86" spans="1:6" ht="12.75" customHeight="1">
      <c r="B86" s="5" t="s">
        <v>1745</v>
      </c>
      <c r="E86" s="182">
        <v>0</v>
      </c>
      <c r="F86" s="169">
        <f t="shared" si="0"/>
        <v>0</v>
      </c>
    </row>
    <row r="87" spans="1:6" ht="25.5" customHeight="1">
      <c r="B87" s="19" t="s">
        <v>1742</v>
      </c>
      <c r="E87" s="182">
        <v>0</v>
      </c>
      <c r="F87" s="169">
        <f t="shared" si="0"/>
        <v>0</v>
      </c>
    </row>
    <row r="88" spans="1:6" ht="6" customHeight="1">
      <c r="B88" s="19"/>
      <c r="E88" s="182">
        <v>0</v>
      </c>
      <c r="F88" s="169">
        <f t="shared" si="0"/>
        <v>0</v>
      </c>
    </row>
    <row r="89" spans="1:6" ht="25.5" customHeight="1">
      <c r="B89" s="19" t="s">
        <v>400</v>
      </c>
      <c r="E89" s="182">
        <v>0</v>
      </c>
      <c r="F89" s="169">
        <f t="shared" si="0"/>
        <v>0</v>
      </c>
    </row>
    <row r="90" spans="1:6" ht="6" customHeight="1">
      <c r="E90" s="182">
        <v>0</v>
      </c>
      <c r="F90" s="169">
        <f t="shared" si="0"/>
        <v>0</v>
      </c>
    </row>
    <row r="91" spans="1:6" ht="25.5" customHeight="1">
      <c r="B91" s="5" t="s">
        <v>1122</v>
      </c>
      <c r="C91" s="7" t="s">
        <v>1739</v>
      </c>
      <c r="E91" s="182">
        <v>1000</v>
      </c>
      <c r="F91" s="169">
        <f t="shared" si="0"/>
        <v>0</v>
      </c>
    </row>
    <row r="92" spans="1:6" ht="12.75" customHeight="1">
      <c r="E92" s="182">
        <v>0</v>
      </c>
      <c r="F92" s="169">
        <f t="shared" si="0"/>
        <v>0</v>
      </c>
    </row>
    <row r="93" spans="1:6" ht="38.25" customHeight="1">
      <c r="A93" s="148" t="s">
        <v>1422</v>
      </c>
      <c r="B93" s="123" t="s">
        <v>401</v>
      </c>
      <c r="E93" s="182">
        <v>0</v>
      </c>
      <c r="F93" s="169">
        <f t="shared" si="0"/>
        <v>0</v>
      </c>
    </row>
    <row r="94" spans="1:6" ht="12.75" customHeight="1">
      <c r="B94" s="5" t="s">
        <v>1745</v>
      </c>
      <c r="E94" s="182">
        <v>0</v>
      </c>
      <c r="F94" s="169">
        <f t="shared" si="0"/>
        <v>0</v>
      </c>
    </row>
    <row r="95" spans="1:6" ht="25.5" customHeight="1">
      <c r="B95" s="19" t="s">
        <v>1258</v>
      </c>
      <c r="E95" s="182">
        <v>0</v>
      </c>
      <c r="F95" s="169">
        <f t="shared" si="0"/>
        <v>0</v>
      </c>
    </row>
    <row r="96" spans="1:6" ht="38.25">
      <c r="B96" s="164" t="s">
        <v>1006</v>
      </c>
      <c r="E96" s="182">
        <v>0</v>
      </c>
      <c r="F96" s="169">
        <f t="shared" si="0"/>
        <v>0</v>
      </c>
    </row>
    <row r="97" spans="1:6" ht="12.75" customHeight="1">
      <c r="B97" s="5" t="s">
        <v>1259</v>
      </c>
      <c r="E97" s="182">
        <v>0</v>
      </c>
      <c r="F97" s="169">
        <f t="shared" si="0"/>
        <v>0</v>
      </c>
    </row>
    <row r="98" spans="1:6" ht="12.75" customHeight="1">
      <c r="B98" s="121" t="s">
        <v>1121</v>
      </c>
      <c r="C98" s="7" t="s">
        <v>1739</v>
      </c>
      <c r="E98" s="182">
        <v>650</v>
      </c>
      <c r="F98" s="169">
        <f t="shared" si="0"/>
        <v>0</v>
      </c>
    </row>
    <row r="99" spans="1:6" ht="12.75" customHeight="1">
      <c r="E99" s="182">
        <v>0</v>
      </c>
      <c r="F99" s="169">
        <f t="shared" si="0"/>
        <v>0</v>
      </c>
    </row>
    <row r="100" spans="1:6" ht="38.25" customHeight="1">
      <c r="A100" s="148" t="s">
        <v>1424</v>
      </c>
      <c r="B100" s="123" t="s">
        <v>1772</v>
      </c>
      <c r="E100" s="182">
        <v>0</v>
      </c>
      <c r="F100" s="169">
        <f t="shared" ref="F100:F163" si="1">+D100*E100</f>
        <v>0</v>
      </c>
    </row>
    <row r="101" spans="1:6" ht="12.75" customHeight="1">
      <c r="B101" s="5" t="s">
        <v>1745</v>
      </c>
      <c r="E101" s="182">
        <v>0</v>
      </c>
      <c r="F101" s="169">
        <f t="shared" si="1"/>
        <v>0</v>
      </c>
    </row>
    <row r="102" spans="1:6" ht="25.5" customHeight="1">
      <c r="B102" s="19" t="s">
        <v>1742</v>
      </c>
      <c r="E102" s="182">
        <v>0</v>
      </c>
      <c r="F102" s="169">
        <f t="shared" si="1"/>
        <v>0</v>
      </c>
    </row>
    <row r="103" spans="1:6" ht="12.75" customHeight="1">
      <c r="B103" s="5" t="s">
        <v>1773</v>
      </c>
      <c r="C103" s="7" t="s">
        <v>1739</v>
      </c>
      <c r="E103" s="182">
        <v>1450</v>
      </c>
      <c r="F103" s="169">
        <f t="shared" si="1"/>
        <v>0</v>
      </c>
    </row>
    <row r="104" spans="1:6" ht="12.75" customHeight="1">
      <c r="E104" s="182">
        <v>0</v>
      </c>
      <c r="F104" s="169">
        <f t="shared" si="1"/>
        <v>0</v>
      </c>
    </row>
    <row r="105" spans="1:6" ht="25.5" customHeight="1">
      <c r="A105" s="148" t="s">
        <v>931</v>
      </c>
      <c r="B105" s="123" t="s">
        <v>1808</v>
      </c>
      <c r="E105" s="182">
        <v>0</v>
      </c>
      <c r="F105" s="169">
        <f t="shared" si="1"/>
        <v>0</v>
      </c>
    </row>
    <row r="106" spans="1:6" ht="12.75" customHeight="1">
      <c r="B106" s="5" t="s">
        <v>1745</v>
      </c>
      <c r="E106" s="182">
        <v>0</v>
      </c>
      <c r="F106" s="169">
        <f t="shared" si="1"/>
        <v>0</v>
      </c>
    </row>
    <row r="107" spans="1:6" ht="25.5" customHeight="1">
      <c r="B107" s="19" t="s">
        <v>1742</v>
      </c>
      <c r="E107" s="182">
        <v>0</v>
      </c>
      <c r="F107" s="169">
        <f t="shared" si="1"/>
        <v>0</v>
      </c>
    </row>
    <row r="108" spans="1:6" ht="12.75" customHeight="1">
      <c r="B108" s="5" t="s">
        <v>1117</v>
      </c>
      <c r="C108" s="7" t="s">
        <v>1739</v>
      </c>
      <c r="E108" s="182">
        <v>1650</v>
      </c>
      <c r="F108" s="169">
        <f t="shared" si="1"/>
        <v>0</v>
      </c>
    </row>
    <row r="109" spans="1:6" ht="12.75" customHeight="1">
      <c r="B109" s="20"/>
      <c r="E109" s="182">
        <v>0</v>
      </c>
      <c r="F109" s="169">
        <f t="shared" si="1"/>
        <v>0</v>
      </c>
    </row>
    <row r="110" spans="1:6" ht="25.5" customHeight="1">
      <c r="A110" s="148" t="s">
        <v>653</v>
      </c>
      <c r="B110" s="123" t="s">
        <v>1942</v>
      </c>
      <c r="E110" s="182">
        <v>0</v>
      </c>
      <c r="F110" s="169">
        <f t="shared" si="1"/>
        <v>0</v>
      </c>
    </row>
    <row r="111" spans="1:6" ht="12.75" customHeight="1">
      <c r="B111" s="5" t="s">
        <v>1745</v>
      </c>
      <c r="E111" s="182">
        <v>0</v>
      </c>
      <c r="F111" s="169">
        <f t="shared" si="1"/>
        <v>0</v>
      </c>
    </row>
    <row r="112" spans="1:6" ht="25.5" customHeight="1">
      <c r="B112" s="5" t="s">
        <v>1742</v>
      </c>
      <c r="E112" s="182">
        <v>0</v>
      </c>
      <c r="F112" s="169">
        <f t="shared" si="1"/>
        <v>0</v>
      </c>
    </row>
    <row r="113" spans="1:6" ht="6" customHeight="1">
      <c r="E113" s="182">
        <v>0</v>
      </c>
      <c r="F113" s="169">
        <f t="shared" si="1"/>
        <v>0</v>
      </c>
    </row>
    <row r="114" spans="1:6" ht="12.75" customHeight="1">
      <c r="B114" s="5" t="s">
        <v>542</v>
      </c>
      <c r="E114" s="182">
        <v>0</v>
      </c>
      <c r="F114" s="169">
        <f t="shared" si="1"/>
        <v>0</v>
      </c>
    </row>
    <row r="115" spans="1:6" ht="25.5" hidden="1" customHeight="1">
      <c r="B115" s="5" t="s">
        <v>1268</v>
      </c>
      <c r="C115" s="7" t="s">
        <v>1739</v>
      </c>
      <c r="E115" s="182">
        <v>2020</v>
      </c>
      <c r="F115" s="169">
        <f t="shared" si="1"/>
        <v>0</v>
      </c>
    </row>
    <row r="116" spans="1:6" ht="6" customHeight="1">
      <c r="E116" s="182">
        <v>0</v>
      </c>
      <c r="F116" s="169">
        <f t="shared" si="1"/>
        <v>0</v>
      </c>
    </row>
    <row r="117" spans="1:6" ht="12.75" customHeight="1">
      <c r="B117" s="5" t="s">
        <v>554</v>
      </c>
      <c r="C117" s="7" t="s">
        <v>1739</v>
      </c>
      <c r="E117" s="182">
        <v>1700</v>
      </c>
      <c r="F117" s="169">
        <f t="shared" si="1"/>
        <v>0</v>
      </c>
    </row>
    <row r="118" spans="1:6" ht="6" customHeight="1">
      <c r="E118" s="182">
        <v>0</v>
      </c>
      <c r="F118" s="169">
        <f t="shared" si="1"/>
        <v>0</v>
      </c>
    </row>
    <row r="119" spans="1:6" ht="12.75" customHeight="1">
      <c r="E119" s="182">
        <v>0</v>
      </c>
      <c r="F119" s="169">
        <f t="shared" si="1"/>
        <v>0</v>
      </c>
    </row>
    <row r="120" spans="1:6" ht="25.5" hidden="1" customHeight="1">
      <c r="A120" s="148" t="s">
        <v>1269</v>
      </c>
      <c r="B120" s="33" t="s">
        <v>1270</v>
      </c>
      <c r="E120" s="182">
        <v>0</v>
      </c>
      <c r="F120" s="169">
        <f t="shared" si="1"/>
        <v>0</v>
      </c>
    </row>
    <row r="121" spans="1:6" ht="25.5" hidden="1" customHeight="1">
      <c r="A121" s="148"/>
      <c r="B121" s="40" t="s">
        <v>1716</v>
      </c>
      <c r="E121" s="182">
        <v>0</v>
      </c>
      <c r="F121" s="169">
        <f t="shared" si="1"/>
        <v>0</v>
      </c>
    </row>
    <row r="122" spans="1:6" ht="51" hidden="1" customHeight="1">
      <c r="A122" s="148"/>
      <c r="B122" s="40" t="s">
        <v>1717</v>
      </c>
      <c r="E122" s="182">
        <v>0</v>
      </c>
      <c r="F122" s="169">
        <f t="shared" si="1"/>
        <v>0</v>
      </c>
    </row>
    <row r="123" spans="1:6" ht="25.5" hidden="1" customHeight="1">
      <c r="A123" s="148"/>
      <c r="B123" s="40" t="s">
        <v>1718</v>
      </c>
      <c r="E123" s="182">
        <v>0</v>
      </c>
      <c r="F123" s="169">
        <f t="shared" si="1"/>
        <v>0</v>
      </c>
    </row>
    <row r="124" spans="1:6" ht="38.25" hidden="1" customHeight="1">
      <c r="A124" s="148"/>
      <c r="B124" s="40" t="s">
        <v>1719</v>
      </c>
      <c r="E124" s="182">
        <v>0</v>
      </c>
      <c r="F124" s="169">
        <f t="shared" si="1"/>
        <v>0</v>
      </c>
    </row>
    <row r="125" spans="1:6" ht="25.5" hidden="1" customHeight="1">
      <c r="A125" s="148"/>
      <c r="B125" s="40" t="s">
        <v>641</v>
      </c>
      <c r="E125" s="182">
        <v>0</v>
      </c>
      <c r="F125" s="169">
        <f t="shared" si="1"/>
        <v>0</v>
      </c>
    </row>
    <row r="126" spans="1:6" ht="51" hidden="1" customHeight="1">
      <c r="A126" s="148"/>
      <c r="B126" s="40" t="s">
        <v>642</v>
      </c>
      <c r="E126" s="182">
        <v>0</v>
      </c>
      <c r="F126" s="169">
        <f t="shared" si="1"/>
        <v>0</v>
      </c>
    </row>
    <row r="127" spans="1:6" ht="12.75" hidden="1" customHeight="1">
      <c r="A127" s="148"/>
      <c r="B127" s="40" t="s">
        <v>1276</v>
      </c>
      <c r="E127" s="182">
        <v>0</v>
      </c>
      <c r="F127" s="169">
        <f t="shared" si="1"/>
        <v>0</v>
      </c>
    </row>
    <row r="128" spans="1:6" ht="25.5" hidden="1" customHeight="1">
      <c r="A128" s="148"/>
      <c r="B128" s="40" t="s">
        <v>1277</v>
      </c>
      <c r="E128" s="182">
        <v>0</v>
      </c>
      <c r="F128" s="169">
        <f t="shared" si="1"/>
        <v>0</v>
      </c>
    </row>
    <row r="129" spans="1:6" ht="76.5" hidden="1" customHeight="1">
      <c r="A129" s="148"/>
      <c r="B129" s="40" t="s">
        <v>1278</v>
      </c>
      <c r="E129" s="182">
        <v>0</v>
      </c>
      <c r="F129" s="169">
        <f t="shared" si="1"/>
        <v>0</v>
      </c>
    </row>
    <row r="130" spans="1:6" ht="51" hidden="1" customHeight="1">
      <c r="A130" s="148"/>
      <c r="B130" s="40" t="s">
        <v>1206</v>
      </c>
      <c r="E130" s="182">
        <v>0</v>
      </c>
      <c r="F130" s="169">
        <f t="shared" si="1"/>
        <v>0</v>
      </c>
    </row>
    <row r="131" spans="1:6" ht="12.75" hidden="1" customHeight="1">
      <c r="A131" s="148"/>
      <c r="B131" s="40" t="s">
        <v>1279</v>
      </c>
      <c r="E131" s="182">
        <v>0</v>
      </c>
      <c r="F131" s="169">
        <f t="shared" si="1"/>
        <v>0</v>
      </c>
    </row>
    <row r="132" spans="1:6" ht="12.75" hidden="1" customHeight="1">
      <c r="B132" s="5" t="s">
        <v>842</v>
      </c>
      <c r="E132" s="182">
        <v>0</v>
      </c>
      <c r="F132" s="169">
        <f t="shared" si="1"/>
        <v>0</v>
      </c>
    </row>
    <row r="133" spans="1:6" ht="12.75" hidden="1" customHeight="1">
      <c r="B133" s="5" t="s">
        <v>843</v>
      </c>
      <c r="E133" s="182">
        <v>0</v>
      </c>
      <c r="F133" s="169">
        <f t="shared" si="1"/>
        <v>0</v>
      </c>
    </row>
    <row r="134" spans="1:6" ht="6" hidden="1" customHeight="1">
      <c r="E134" s="182">
        <v>0</v>
      </c>
      <c r="F134" s="169">
        <f t="shared" si="1"/>
        <v>0</v>
      </c>
    </row>
    <row r="135" spans="1:6" ht="12.75" hidden="1" customHeight="1">
      <c r="B135" s="5" t="s">
        <v>845</v>
      </c>
      <c r="C135" s="7" t="s">
        <v>1423</v>
      </c>
      <c r="E135" s="182">
        <v>280</v>
      </c>
      <c r="F135" s="169">
        <f t="shared" si="1"/>
        <v>0</v>
      </c>
    </row>
    <row r="136" spans="1:6" ht="12.75" customHeight="1">
      <c r="E136" s="182">
        <v>0</v>
      </c>
      <c r="F136" s="169">
        <f t="shared" si="1"/>
        <v>0</v>
      </c>
    </row>
    <row r="137" spans="1:6" ht="12.75" customHeight="1">
      <c r="A137" s="148" t="s">
        <v>654</v>
      </c>
      <c r="B137" s="33" t="s">
        <v>406</v>
      </c>
      <c r="E137" s="182">
        <v>0</v>
      </c>
      <c r="F137" s="169">
        <f t="shared" si="1"/>
        <v>0</v>
      </c>
    </row>
    <row r="138" spans="1:6" ht="12.75" customHeight="1">
      <c r="B138" s="5" t="s">
        <v>1737</v>
      </c>
      <c r="E138" s="182">
        <v>0</v>
      </c>
      <c r="F138" s="169">
        <f t="shared" si="1"/>
        <v>0</v>
      </c>
    </row>
    <row r="139" spans="1:6" ht="25.5" customHeight="1">
      <c r="B139" s="5" t="s">
        <v>407</v>
      </c>
      <c r="E139" s="182">
        <v>0</v>
      </c>
      <c r="F139" s="169">
        <f t="shared" si="1"/>
        <v>0</v>
      </c>
    </row>
    <row r="140" spans="1:6" ht="6" customHeight="1">
      <c r="E140" s="182">
        <v>0</v>
      </c>
      <c r="F140" s="169">
        <f t="shared" si="1"/>
        <v>0</v>
      </c>
    </row>
    <row r="141" spans="1:6" ht="25.5" customHeight="1">
      <c r="B141" s="5" t="s">
        <v>1207</v>
      </c>
      <c r="E141" s="182">
        <v>0</v>
      </c>
      <c r="F141" s="169">
        <f t="shared" si="1"/>
        <v>0</v>
      </c>
    </row>
    <row r="142" spans="1:6" ht="6" customHeight="1">
      <c r="E142" s="182">
        <v>0</v>
      </c>
      <c r="F142" s="169">
        <f t="shared" si="1"/>
        <v>0</v>
      </c>
    </row>
    <row r="143" spans="1:6" ht="38.25">
      <c r="B143" s="5" t="s">
        <v>1921</v>
      </c>
      <c r="C143" s="7" t="s">
        <v>1739</v>
      </c>
      <c r="E143" s="182">
        <v>1000</v>
      </c>
      <c r="F143" s="169">
        <f t="shared" si="1"/>
        <v>0</v>
      </c>
    </row>
    <row r="144" spans="1:6" ht="6" customHeight="1">
      <c r="E144" s="182">
        <v>0</v>
      </c>
      <c r="F144" s="169">
        <f t="shared" si="1"/>
        <v>0</v>
      </c>
    </row>
    <row r="145" spans="1:6" ht="25.5" customHeight="1">
      <c r="B145" s="5" t="s">
        <v>924</v>
      </c>
      <c r="E145" s="182">
        <v>0</v>
      </c>
      <c r="F145" s="169">
        <f t="shared" si="1"/>
        <v>0</v>
      </c>
    </row>
    <row r="146" spans="1:6" ht="38.25">
      <c r="B146" s="5" t="s">
        <v>1922</v>
      </c>
      <c r="C146" s="7" t="s">
        <v>1739</v>
      </c>
      <c r="E146" s="182">
        <v>850</v>
      </c>
      <c r="F146" s="169">
        <f t="shared" si="1"/>
        <v>0</v>
      </c>
    </row>
    <row r="147" spans="1:6" ht="38.25" hidden="1" customHeight="1">
      <c r="B147" s="5" t="s">
        <v>1608</v>
      </c>
      <c r="E147" s="182">
        <v>0</v>
      </c>
      <c r="F147" s="169">
        <f t="shared" si="1"/>
        <v>0</v>
      </c>
    </row>
    <row r="148" spans="1:6" ht="25.5" hidden="1" customHeight="1">
      <c r="B148" s="5" t="s">
        <v>1011</v>
      </c>
      <c r="C148" s="7" t="s">
        <v>1423</v>
      </c>
      <c r="E148" s="182">
        <v>115</v>
      </c>
      <c r="F148" s="169">
        <f t="shared" si="1"/>
        <v>0</v>
      </c>
    </row>
    <row r="149" spans="1:6" ht="13.5" customHeight="1">
      <c r="C149" s="7" t="s">
        <v>236</v>
      </c>
      <c r="E149" s="182">
        <v>0</v>
      </c>
      <c r="F149" s="169">
        <f t="shared" si="1"/>
        <v>0</v>
      </c>
    </row>
    <row r="150" spans="1:6" ht="38.25" customHeight="1">
      <c r="A150" s="148" t="s">
        <v>834</v>
      </c>
      <c r="B150" s="33" t="s">
        <v>404</v>
      </c>
      <c r="E150" s="182">
        <v>0</v>
      </c>
      <c r="F150" s="169">
        <f t="shared" si="1"/>
        <v>0</v>
      </c>
    </row>
    <row r="151" spans="1:6" ht="25.5" customHeight="1">
      <c r="B151" s="19" t="s">
        <v>403</v>
      </c>
      <c r="E151" s="182">
        <v>0</v>
      </c>
      <c r="F151" s="169">
        <f t="shared" si="1"/>
        <v>0</v>
      </c>
    </row>
    <row r="152" spans="1:6" ht="51" customHeight="1">
      <c r="B152" s="19" t="s">
        <v>112</v>
      </c>
      <c r="E152" s="182">
        <v>0</v>
      </c>
      <c r="F152" s="169">
        <f t="shared" si="1"/>
        <v>0</v>
      </c>
    </row>
    <row r="153" spans="1:6" ht="51" customHeight="1">
      <c r="B153" s="19" t="s">
        <v>295</v>
      </c>
      <c r="E153" s="182">
        <v>0</v>
      </c>
      <c r="F153" s="169">
        <f t="shared" si="1"/>
        <v>0</v>
      </c>
    </row>
    <row r="154" spans="1:6" ht="12.75" customHeight="1">
      <c r="B154" s="5" t="s">
        <v>405</v>
      </c>
      <c r="E154" s="182">
        <v>0</v>
      </c>
      <c r="F154" s="169">
        <f t="shared" si="1"/>
        <v>0</v>
      </c>
    </row>
    <row r="155" spans="1:6" ht="38.25" customHeight="1">
      <c r="B155" s="19" t="s">
        <v>1271</v>
      </c>
      <c r="E155" s="182">
        <v>0</v>
      </c>
      <c r="F155" s="169">
        <f t="shared" si="1"/>
        <v>0</v>
      </c>
    </row>
    <row r="156" spans="1:6" ht="6" customHeight="1">
      <c r="E156" s="182">
        <v>0</v>
      </c>
      <c r="F156" s="169">
        <f t="shared" si="1"/>
        <v>0</v>
      </c>
    </row>
    <row r="157" spans="1:6" ht="12.75" customHeight="1">
      <c r="B157" s="164" t="s">
        <v>1007</v>
      </c>
      <c r="C157" s="7" t="s">
        <v>1423</v>
      </c>
      <c r="E157" s="182">
        <v>55</v>
      </c>
      <c r="F157" s="169">
        <f t="shared" si="1"/>
        <v>0</v>
      </c>
    </row>
    <row r="158" spans="1:6" ht="6" customHeight="1">
      <c r="E158" s="182">
        <v>0</v>
      </c>
      <c r="F158" s="169">
        <f t="shared" si="1"/>
        <v>0</v>
      </c>
    </row>
    <row r="159" spans="1:6" ht="12.75" hidden="1" customHeight="1">
      <c r="B159" s="5" t="s">
        <v>1272</v>
      </c>
      <c r="C159" s="7" t="s">
        <v>1423</v>
      </c>
      <c r="E159" s="182">
        <v>75</v>
      </c>
      <c r="F159" s="169">
        <f t="shared" si="1"/>
        <v>0</v>
      </c>
    </row>
    <row r="160" spans="1:6" ht="6" hidden="1" customHeight="1">
      <c r="E160" s="182">
        <v>0</v>
      </c>
      <c r="F160" s="169">
        <f t="shared" si="1"/>
        <v>0</v>
      </c>
    </row>
    <row r="161" spans="1:6" ht="12.75" hidden="1" customHeight="1">
      <c r="B161" s="5" t="s">
        <v>1273</v>
      </c>
      <c r="C161" s="7" t="s">
        <v>1423</v>
      </c>
      <c r="E161" s="182">
        <v>80</v>
      </c>
      <c r="F161" s="169">
        <f t="shared" si="1"/>
        <v>0</v>
      </c>
    </row>
    <row r="162" spans="1:6" ht="6" hidden="1" customHeight="1">
      <c r="B162" s="20"/>
      <c r="E162" s="182">
        <v>0</v>
      </c>
      <c r="F162" s="169">
        <f t="shared" si="1"/>
        <v>0</v>
      </c>
    </row>
    <row r="163" spans="1:6" ht="12.75" hidden="1" customHeight="1">
      <c r="B163" s="5" t="s">
        <v>402</v>
      </c>
      <c r="C163" s="7" t="s">
        <v>1423</v>
      </c>
      <c r="E163" s="182">
        <v>80</v>
      </c>
      <c r="F163" s="169">
        <f t="shared" si="1"/>
        <v>0</v>
      </c>
    </row>
    <row r="164" spans="1:6" ht="25.5" customHeight="1">
      <c r="A164" s="148" t="s">
        <v>1269</v>
      </c>
      <c r="B164" s="123" t="s">
        <v>411</v>
      </c>
      <c r="E164" s="182">
        <v>0</v>
      </c>
      <c r="F164" s="169">
        <f t="shared" ref="F164:F223" si="2">+D164*E164</f>
        <v>0</v>
      </c>
    </row>
    <row r="165" spans="1:6" ht="12.75" customHeight="1">
      <c r="B165" s="19" t="s">
        <v>846</v>
      </c>
      <c r="E165" s="182">
        <v>0</v>
      </c>
      <c r="F165" s="169">
        <f t="shared" si="2"/>
        <v>0</v>
      </c>
    </row>
    <row r="166" spans="1:6" ht="25.5" customHeight="1">
      <c r="B166" s="19" t="s">
        <v>1742</v>
      </c>
      <c r="E166" s="182">
        <v>0</v>
      </c>
      <c r="F166" s="169">
        <f t="shared" si="2"/>
        <v>0</v>
      </c>
    </row>
    <row r="167" spans="1:6" ht="25.5" customHeight="1">
      <c r="B167" s="19" t="s">
        <v>972</v>
      </c>
      <c r="E167" s="182">
        <v>0</v>
      </c>
      <c r="F167" s="169">
        <f t="shared" si="2"/>
        <v>0</v>
      </c>
    </row>
    <row r="168" spans="1:6" ht="6" customHeight="1">
      <c r="E168" s="182">
        <v>0</v>
      </c>
      <c r="F168" s="169">
        <f t="shared" si="2"/>
        <v>0</v>
      </c>
    </row>
    <row r="169" spans="1:6" ht="12.75" customHeight="1">
      <c r="B169" s="5" t="s">
        <v>973</v>
      </c>
      <c r="E169" s="182">
        <v>0</v>
      </c>
      <c r="F169" s="169">
        <f t="shared" si="2"/>
        <v>0</v>
      </c>
    </row>
    <row r="170" spans="1:6" ht="6" customHeight="1">
      <c r="E170" s="182">
        <v>0</v>
      </c>
      <c r="F170" s="169">
        <f t="shared" si="2"/>
        <v>0</v>
      </c>
    </row>
    <row r="171" spans="1:6" ht="12.75" customHeight="1">
      <c r="B171" s="5" t="s">
        <v>1450</v>
      </c>
      <c r="C171" s="7" t="s">
        <v>1739</v>
      </c>
      <c r="E171" s="182">
        <v>1150</v>
      </c>
      <c r="F171" s="169">
        <f t="shared" si="2"/>
        <v>0</v>
      </c>
    </row>
    <row r="172" spans="1:6" ht="12.75" customHeight="1">
      <c r="E172" s="182">
        <v>0</v>
      </c>
      <c r="F172" s="169">
        <f t="shared" si="2"/>
        <v>0</v>
      </c>
    </row>
    <row r="173" spans="1:6" ht="12.75" customHeight="1">
      <c r="B173" s="19"/>
      <c r="E173" s="182">
        <v>0</v>
      </c>
      <c r="F173" s="169">
        <f t="shared" si="2"/>
        <v>0</v>
      </c>
    </row>
    <row r="174" spans="1:6" ht="25.5">
      <c r="A174" s="150" t="s">
        <v>844</v>
      </c>
      <c r="B174" s="123" t="s">
        <v>928</v>
      </c>
      <c r="C174" s="122"/>
      <c r="D174" s="6"/>
      <c r="E174" s="182">
        <v>0</v>
      </c>
      <c r="F174" s="169">
        <f t="shared" si="2"/>
        <v>0</v>
      </c>
    </row>
    <row r="175" spans="1:6">
      <c r="A175" s="145"/>
      <c r="B175" s="120" t="s">
        <v>929</v>
      </c>
      <c r="C175" s="122"/>
      <c r="D175" s="6"/>
      <c r="E175" s="182">
        <v>0</v>
      </c>
      <c r="F175" s="169">
        <f t="shared" si="2"/>
        <v>0</v>
      </c>
    </row>
    <row r="176" spans="1:6" ht="25.5">
      <c r="A176" s="145"/>
      <c r="B176" s="120" t="s">
        <v>1742</v>
      </c>
      <c r="C176" s="122"/>
      <c r="D176" s="6"/>
      <c r="E176" s="182">
        <v>0</v>
      </c>
      <c r="F176" s="169">
        <f t="shared" si="2"/>
        <v>0</v>
      </c>
    </row>
    <row r="177" spans="1:6">
      <c r="A177" s="145"/>
      <c r="B177" s="120" t="s">
        <v>930</v>
      </c>
      <c r="C177" s="122"/>
      <c r="D177" s="6"/>
      <c r="E177" s="182">
        <v>0</v>
      </c>
      <c r="F177" s="169">
        <f t="shared" si="2"/>
        <v>0</v>
      </c>
    </row>
    <row r="178" spans="1:6">
      <c r="A178" s="145"/>
      <c r="B178" s="121" t="s">
        <v>948</v>
      </c>
      <c r="C178" s="122"/>
      <c r="D178" s="6"/>
      <c r="E178" s="182">
        <v>0</v>
      </c>
      <c r="F178" s="169">
        <f t="shared" si="2"/>
        <v>0</v>
      </c>
    </row>
    <row r="179" spans="1:6">
      <c r="A179" s="145"/>
      <c r="B179" s="121"/>
      <c r="C179" s="122"/>
      <c r="D179" s="6"/>
      <c r="E179" s="182">
        <v>0</v>
      </c>
      <c r="F179" s="169">
        <f t="shared" si="2"/>
        <v>0</v>
      </c>
    </row>
    <row r="180" spans="1:6">
      <c r="A180" s="145"/>
      <c r="B180" s="121" t="s">
        <v>256</v>
      </c>
      <c r="C180" s="122" t="s">
        <v>1739</v>
      </c>
      <c r="D180" s="6"/>
      <c r="E180" s="182">
        <v>850</v>
      </c>
      <c r="F180" s="169">
        <f t="shared" si="2"/>
        <v>0</v>
      </c>
    </row>
    <row r="181" spans="1:6">
      <c r="A181" s="145"/>
      <c r="B181" s="121" t="s">
        <v>257</v>
      </c>
      <c r="C181" s="122" t="s">
        <v>1739</v>
      </c>
      <c r="D181" s="6"/>
      <c r="E181" s="182">
        <v>1250</v>
      </c>
      <c r="F181" s="169">
        <f t="shared" si="2"/>
        <v>0</v>
      </c>
    </row>
    <row r="182" spans="1:6">
      <c r="A182" s="145"/>
      <c r="B182" s="121" t="s">
        <v>258</v>
      </c>
      <c r="C182" s="122" t="s">
        <v>1739</v>
      </c>
      <c r="D182" s="6"/>
      <c r="E182" s="182">
        <v>1120</v>
      </c>
      <c r="F182" s="169">
        <f t="shared" si="2"/>
        <v>0</v>
      </c>
    </row>
    <row r="183" spans="1:6">
      <c r="A183" s="145"/>
      <c r="B183" s="138"/>
      <c r="C183" s="122"/>
      <c r="D183" s="6"/>
      <c r="E183" s="182">
        <v>0</v>
      </c>
      <c r="F183" s="169">
        <f t="shared" si="2"/>
        <v>0</v>
      </c>
    </row>
    <row r="184" spans="1:6">
      <c r="A184" s="145"/>
      <c r="B184" s="138"/>
      <c r="C184" s="122"/>
      <c r="D184" s="6"/>
      <c r="E184" s="182">
        <v>0</v>
      </c>
      <c r="F184" s="169">
        <f t="shared" si="2"/>
        <v>0</v>
      </c>
    </row>
    <row r="185" spans="1:6" ht="25.5">
      <c r="A185" s="150" t="s">
        <v>847</v>
      </c>
      <c r="B185" s="123" t="s">
        <v>259</v>
      </c>
      <c r="C185" s="122"/>
      <c r="D185" s="6"/>
      <c r="E185" s="182">
        <v>0</v>
      </c>
      <c r="F185" s="169">
        <f t="shared" si="2"/>
        <v>0</v>
      </c>
    </row>
    <row r="186" spans="1:6">
      <c r="A186" s="145"/>
      <c r="B186" s="121" t="s">
        <v>846</v>
      </c>
      <c r="C186" s="122"/>
      <c r="D186" s="6"/>
      <c r="E186" s="182">
        <v>0</v>
      </c>
      <c r="F186" s="169">
        <f t="shared" si="2"/>
        <v>0</v>
      </c>
    </row>
    <row r="187" spans="1:6" ht="25.5">
      <c r="A187" s="145"/>
      <c r="B187" s="120" t="s">
        <v>1742</v>
      </c>
      <c r="C187" s="122"/>
      <c r="D187" s="6"/>
      <c r="E187" s="182">
        <v>0</v>
      </c>
      <c r="F187" s="169">
        <f t="shared" si="2"/>
        <v>0</v>
      </c>
    </row>
    <row r="188" spans="1:6">
      <c r="A188" s="145"/>
      <c r="B188" s="121" t="s">
        <v>299</v>
      </c>
      <c r="C188" s="122"/>
      <c r="D188" s="6"/>
      <c r="E188" s="182">
        <v>0</v>
      </c>
      <c r="F188" s="169">
        <f t="shared" si="2"/>
        <v>0</v>
      </c>
    </row>
    <row r="189" spans="1:6">
      <c r="A189" s="145"/>
      <c r="B189" s="121" t="s">
        <v>1038</v>
      </c>
      <c r="C189" s="122" t="s">
        <v>1739</v>
      </c>
      <c r="D189" s="6"/>
      <c r="E189" s="182">
        <v>1150</v>
      </c>
      <c r="F189" s="169">
        <f t="shared" si="2"/>
        <v>0</v>
      </c>
    </row>
    <row r="190" spans="1:6">
      <c r="A190" s="145"/>
      <c r="B190" s="121"/>
      <c r="C190" s="122"/>
      <c r="D190" s="6"/>
      <c r="E190" s="182">
        <v>0</v>
      </c>
      <c r="F190" s="169">
        <f t="shared" si="2"/>
        <v>0</v>
      </c>
    </row>
    <row r="191" spans="1:6" ht="25.5">
      <c r="A191" s="150" t="s">
        <v>408</v>
      </c>
      <c r="B191" s="123" t="s">
        <v>260</v>
      </c>
      <c r="C191" s="122"/>
      <c r="D191" s="6"/>
      <c r="E191" s="182">
        <v>0</v>
      </c>
      <c r="F191" s="169">
        <f t="shared" si="2"/>
        <v>0</v>
      </c>
    </row>
    <row r="192" spans="1:6" ht="25.5">
      <c r="A192" s="145"/>
      <c r="B192" s="120" t="s">
        <v>261</v>
      </c>
      <c r="C192" s="122"/>
      <c r="D192" s="6"/>
      <c r="E192" s="182">
        <v>0</v>
      </c>
      <c r="F192" s="169">
        <f t="shared" si="2"/>
        <v>0</v>
      </c>
    </row>
    <row r="193" spans="1:6">
      <c r="A193" s="145"/>
      <c r="B193" s="120" t="s">
        <v>262</v>
      </c>
      <c r="C193" s="122"/>
      <c r="D193" s="6"/>
      <c r="E193" s="182">
        <v>0</v>
      </c>
      <c r="F193" s="169">
        <f t="shared" si="2"/>
        <v>0</v>
      </c>
    </row>
    <row r="194" spans="1:6">
      <c r="A194" s="145"/>
      <c r="B194" s="139" t="s">
        <v>263</v>
      </c>
      <c r="C194" s="122"/>
      <c r="D194" s="6"/>
      <c r="E194" s="182">
        <v>0</v>
      </c>
      <c r="F194" s="169">
        <f t="shared" si="2"/>
        <v>0</v>
      </c>
    </row>
    <row r="195" spans="1:6" ht="38.25">
      <c r="A195" s="145"/>
      <c r="B195" s="139" t="s">
        <v>264</v>
      </c>
      <c r="C195" s="122"/>
      <c r="D195" s="6"/>
      <c r="E195" s="182">
        <v>0</v>
      </c>
      <c r="F195" s="169">
        <f t="shared" si="2"/>
        <v>0</v>
      </c>
    </row>
    <row r="196" spans="1:6" ht="25.5">
      <c r="A196" s="145"/>
      <c r="B196" s="139" t="s">
        <v>265</v>
      </c>
      <c r="C196" s="122"/>
      <c r="D196" s="6"/>
      <c r="E196" s="182">
        <v>0</v>
      </c>
      <c r="F196" s="169">
        <f t="shared" si="2"/>
        <v>0</v>
      </c>
    </row>
    <row r="197" spans="1:6">
      <c r="A197" s="145"/>
      <c r="B197" s="120" t="s">
        <v>266</v>
      </c>
      <c r="C197" s="122"/>
      <c r="D197" s="6"/>
      <c r="E197" s="182">
        <v>0</v>
      </c>
      <c r="F197" s="169">
        <f t="shared" si="2"/>
        <v>0</v>
      </c>
    </row>
    <row r="198" spans="1:6" ht="38.25">
      <c r="A198" s="145"/>
      <c r="B198" s="120" t="s">
        <v>1778</v>
      </c>
      <c r="C198" s="122"/>
      <c r="D198" s="6"/>
      <c r="E198" s="182">
        <v>0</v>
      </c>
      <c r="F198" s="169">
        <f t="shared" si="2"/>
        <v>0</v>
      </c>
    </row>
    <row r="199" spans="1:6" ht="25.5">
      <c r="A199" s="145"/>
      <c r="B199" s="121" t="s">
        <v>1779</v>
      </c>
      <c r="C199" s="122"/>
      <c r="D199" s="6"/>
      <c r="E199" s="182">
        <v>0</v>
      </c>
      <c r="F199" s="169">
        <f t="shared" si="2"/>
        <v>0</v>
      </c>
    </row>
    <row r="200" spans="1:6" ht="38.25">
      <c r="A200" s="145"/>
      <c r="B200" s="120" t="s">
        <v>1030</v>
      </c>
      <c r="C200" s="122"/>
      <c r="D200" s="6"/>
      <c r="E200" s="182">
        <v>0</v>
      </c>
      <c r="F200" s="169">
        <f t="shared" si="2"/>
        <v>0</v>
      </c>
    </row>
    <row r="201" spans="1:6" ht="25.5">
      <c r="A201" s="145"/>
      <c r="B201" s="120" t="s">
        <v>1031</v>
      </c>
      <c r="C201" s="122"/>
      <c r="D201" s="6"/>
      <c r="E201" s="182">
        <v>0</v>
      </c>
      <c r="F201" s="169">
        <f t="shared" si="2"/>
        <v>0</v>
      </c>
    </row>
    <row r="202" spans="1:6">
      <c r="A202" s="145"/>
      <c r="B202" s="121"/>
      <c r="C202" s="122"/>
      <c r="D202" s="6"/>
      <c r="E202" s="182">
        <v>0</v>
      </c>
      <c r="F202" s="169">
        <f t="shared" si="2"/>
        <v>0</v>
      </c>
    </row>
    <row r="203" spans="1:6">
      <c r="A203" s="145"/>
      <c r="B203" s="121" t="s">
        <v>1032</v>
      </c>
      <c r="C203" s="122" t="s">
        <v>292</v>
      </c>
      <c r="D203" s="6"/>
      <c r="E203" s="182">
        <v>1850</v>
      </c>
      <c r="F203" s="169">
        <f t="shared" si="2"/>
        <v>0</v>
      </c>
    </row>
    <row r="204" spans="1:6">
      <c r="A204" s="145"/>
      <c r="B204" s="121" t="s">
        <v>1033</v>
      </c>
      <c r="C204" s="122"/>
      <c r="D204" s="6"/>
      <c r="E204" s="182">
        <v>0</v>
      </c>
      <c r="F204" s="169">
        <f t="shared" si="2"/>
        <v>0</v>
      </c>
    </row>
    <row r="205" spans="1:6">
      <c r="A205" s="145"/>
      <c r="B205" s="140" t="s">
        <v>1034</v>
      </c>
      <c r="C205" s="122"/>
      <c r="D205" s="6"/>
      <c r="E205" s="182">
        <v>0</v>
      </c>
      <c r="F205" s="169">
        <f t="shared" si="2"/>
        <v>0</v>
      </c>
    </row>
    <row r="206" spans="1:6">
      <c r="A206" s="145"/>
      <c r="B206" s="140" t="s">
        <v>1035</v>
      </c>
      <c r="C206" s="122"/>
      <c r="D206" s="6"/>
      <c r="E206" s="182">
        <v>0</v>
      </c>
      <c r="F206" s="169">
        <f t="shared" si="2"/>
        <v>0</v>
      </c>
    </row>
    <row r="207" spans="1:6">
      <c r="A207" s="145"/>
      <c r="B207" s="140" t="s">
        <v>1036</v>
      </c>
      <c r="C207" s="122"/>
      <c r="D207" s="6"/>
      <c r="E207" s="182">
        <v>0</v>
      </c>
      <c r="F207" s="169">
        <f t="shared" si="2"/>
        <v>0</v>
      </c>
    </row>
    <row r="208" spans="1:6">
      <c r="A208" s="145"/>
      <c r="B208" s="140" t="s">
        <v>1037</v>
      </c>
      <c r="C208" s="122"/>
      <c r="D208" s="6"/>
      <c r="E208" s="182">
        <v>0</v>
      </c>
      <c r="F208" s="169">
        <f t="shared" si="2"/>
        <v>0</v>
      </c>
    </row>
    <row r="209" spans="1:6">
      <c r="A209" s="145"/>
      <c r="B209" s="140"/>
      <c r="C209" s="122"/>
      <c r="D209" s="6"/>
      <c r="E209" s="182">
        <v>0</v>
      </c>
      <c r="F209" s="169">
        <f t="shared" si="2"/>
        <v>0</v>
      </c>
    </row>
    <row r="210" spans="1:6" ht="25.5">
      <c r="A210" s="148" t="s">
        <v>409</v>
      </c>
      <c r="B210" s="123" t="s">
        <v>1008</v>
      </c>
      <c r="C210" s="122"/>
      <c r="D210" s="125"/>
      <c r="E210" s="182">
        <v>0</v>
      </c>
      <c r="F210" s="169">
        <f t="shared" si="2"/>
        <v>0</v>
      </c>
    </row>
    <row r="211" spans="1:6">
      <c r="A211" s="148"/>
      <c r="B211" s="142" t="s">
        <v>1009</v>
      </c>
      <c r="C211" s="122"/>
      <c r="D211" s="125"/>
      <c r="E211" s="182">
        <v>0</v>
      </c>
      <c r="F211" s="169">
        <f t="shared" si="2"/>
        <v>0</v>
      </c>
    </row>
    <row r="212" spans="1:6">
      <c r="B212" s="121" t="s">
        <v>1745</v>
      </c>
      <c r="C212" s="122"/>
      <c r="D212" s="125"/>
      <c r="E212" s="182">
        <v>0</v>
      </c>
      <c r="F212" s="169">
        <f t="shared" si="2"/>
        <v>0</v>
      </c>
    </row>
    <row r="213" spans="1:6" ht="25.5">
      <c r="B213" s="120" t="s">
        <v>1742</v>
      </c>
      <c r="C213" s="122"/>
      <c r="D213" s="125"/>
      <c r="E213" s="182">
        <v>0</v>
      </c>
      <c r="F213" s="169">
        <f t="shared" si="2"/>
        <v>0</v>
      </c>
    </row>
    <row r="214" spans="1:6" ht="25.5">
      <c r="B214" s="120" t="s">
        <v>400</v>
      </c>
      <c r="C214" s="122"/>
      <c r="D214" s="125"/>
      <c r="E214" s="182">
        <v>0</v>
      </c>
      <c r="F214" s="169">
        <f t="shared" si="2"/>
        <v>0</v>
      </c>
    </row>
    <row r="215" spans="1:6" ht="25.5">
      <c r="B215" s="121" t="s">
        <v>1122</v>
      </c>
      <c r="C215" s="122" t="s">
        <v>1739</v>
      </c>
      <c r="D215" s="125"/>
      <c r="E215" s="182">
        <v>1800</v>
      </c>
      <c r="F215" s="169">
        <f t="shared" si="2"/>
        <v>0</v>
      </c>
    </row>
    <row r="216" spans="1:6">
      <c r="A216" s="145"/>
      <c r="B216" s="140"/>
      <c r="C216" s="122"/>
      <c r="D216" s="124"/>
      <c r="E216" s="182">
        <v>0</v>
      </c>
      <c r="F216" s="169">
        <f t="shared" si="2"/>
        <v>0</v>
      </c>
    </row>
    <row r="217" spans="1:6" ht="38.25" customHeight="1">
      <c r="A217" s="146" t="s">
        <v>410</v>
      </c>
      <c r="B217" s="123" t="s">
        <v>538</v>
      </c>
      <c r="C217" s="122"/>
      <c r="D217" s="125"/>
      <c r="E217" s="182">
        <v>0</v>
      </c>
      <c r="F217" s="169">
        <f t="shared" si="2"/>
        <v>0</v>
      </c>
    </row>
    <row r="218" spans="1:6" ht="6" customHeight="1">
      <c r="E218" s="182">
        <v>0</v>
      </c>
      <c r="F218" s="169">
        <f t="shared" si="2"/>
        <v>0</v>
      </c>
    </row>
    <row r="219" spans="1:6" ht="25.5" customHeight="1">
      <c r="B219" s="5" t="s">
        <v>537</v>
      </c>
      <c r="E219" s="182">
        <v>0</v>
      </c>
      <c r="F219" s="169">
        <f t="shared" si="2"/>
        <v>0</v>
      </c>
    </row>
    <row r="220" spans="1:6" ht="6" customHeight="1">
      <c r="D220" s="125"/>
      <c r="E220" s="182">
        <v>0</v>
      </c>
      <c r="F220" s="169">
        <f t="shared" si="2"/>
        <v>0</v>
      </c>
    </row>
    <row r="221" spans="1:6" ht="12.75" customHeight="1">
      <c r="B221" s="5" t="s">
        <v>977</v>
      </c>
      <c r="C221" s="7" t="s">
        <v>979</v>
      </c>
      <c r="D221" s="125"/>
      <c r="E221" s="182">
        <v>6</v>
      </c>
      <c r="F221" s="169">
        <f t="shared" si="2"/>
        <v>0</v>
      </c>
    </row>
    <row r="222" spans="1:6" ht="6" customHeight="1">
      <c r="D222" s="125"/>
      <c r="E222" s="182">
        <v>0</v>
      </c>
      <c r="F222" s="169">
        <f t="shared" si="2"/>
        <v>0</v>
      </c>
    </row>
    <row r="223" spans="1:6" ht="12.75" customHeight="1">
      <c r="B223" s="5" t="s">
        <v>978</v>
      </c>
      <c r="C223" s="7" t="s">
        <v>979</v>
      </c>
      <c r="D223" s="125"/>
      <c r="E223" s="182">
        <v>6</v>
      </c>
      <c r="F223" s="169">
        <f t="shared" si="2"/>
        <v>0</v>
      </c>
    </row>
    <row r="224" spans="1:6" ht="12.75" customHeight="1">
      <c r="D224" s="125"/>
    </row>
    <row r="225" spans="2:6" ht="12.75" customHeight="1">
      <c r="B225" s="12"/>
      <c r="C225" s="9"/>
      <c r="E225" s="178"/>
      <c r="F225" s="187"/>
    </row>
    <row r="226" spans="2:6" ht="12.75" customHeight="1">
      <c r="B226" s="292" t="s">
        <v>283</v>
      </c>
      <c r="C226" s="293"/>
      <c r="D226" s="293"/>
      <c r="E226" s="294">
        <f>SUM(F29:F224)</f>
        <v>0</v>
      </c>
      <c r="F226" s="294"/>
    </row>
    <row r="227" spans="2:6" ht="12.75" customHeight="1"/>
    <row r="228" spans="2:6" ht="12.75" customHeight="1">
      <c r="D228" s="23">
        <f>+D45+D47+D49+D51+D53+D72+D82+D91+D98</f>
        <v>0</v>
      </c>
    </row>
    <row r="229" spans="2:6" ht="12.75" customHeight="1"/>
    <row r="230" spans="2:6" ht="12.75" customHeight="1"/>
    <row r="231" spans="2:6" ht="12.75" customHeight="1"/>
    <row r="232" spans="2:6" ht="12.75" customHeight="1"/>
    <row r="233" spans="2:6" ht="12.75" customHeight="1"/>
    <row r="234" spans="2:6" ht="12.75" customHeight="1"/>
    <row r="235" spans="2:6" ht="12.75" customHeight="1"/>
    <row r="236" spans="2:6" ht="12.75" customHeight="1"/>
    <row r="237" spans="2:6" ht="12.75" customHeight="1"/>
    <row r="238" spans="2:6" ht="12.75" customHeight="1"/>
    <row r="239" spans="2:6" ht="12.75" customHeight="1"/>
    <row r="240" spans="2:6"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sheetData>
  <mergeCells count="3">
    <mergeCell ref="A3:F3"/>
    <mergeCell ref="B226:D226"/>
    <mergeCell ref="E226:F226"/>
  </mergeCells>
  <phoneticPr fontId="0" type="noConversion"/>
  <pageMargins left="0.94488188976377963" right="0.15748031496062992" top="0.98425196850393704" bottom="0.98425196850393704" header="0.51181102362204722" footer="0.51181102362204722"/>
  <pageSetup paperSize="9" firstPageNumber="20" orientation="portrait" useFirstPageNumber="1" verticalDpi="300" r:id="rId1"/>
  <headerFooter alignWithMargins="0">
    <oddFooter>Troškovnik Stacionar,dil.A-B-C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8"/>
  <dimension ref="A1:G319"/>
  <sheetViews>
    <sheetView workbookViewId="0">
      <selection activeCell="D92" sqref="D92"/>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95" t="s">
        <v>802</v>
      </c>
      <c r="B3" s="296"/>
      <c r="C3" s="296"/>
      <c r="D3" s="296"/>
      <c r="E3" s="296"/>
      <c r="F3" s="296"/>
    </row>
    <row r="4" spans="1:7" ht="12.75" customHeight="1"/>
    <row r="5" spans="1:7" ht="63.75" customHeight="1">
      <c r="B5" s="19" t="s">
        <v>721</v>
      </c>
    </row>
    <row r="6" spans="1:7" ht="25.5" customHeight="1">
      <c r="B6" s="19" t="s">
        <v>489</v>
      </c>
    </row>
    <row r="7" spans="1:7" ht="38.25" customHeight="1">
      <c r="B7" s="19" t="s">
        <v>488</v>
      </c>
    </row>
    <row r="8" spans="1:7" ht="51" customHeight="1">
      <c r="B8" s="19" t="s">
        <v>495</v>
      </c>
    </row>
    <row r="9" spans="1:7" ht="38.25" customHeight="1">
      <c r="B9" s="19" t="s">
        <v>496</v>
      </c>
    </row>
    <row r="10" spans="1:7" ht="38.25" customHeight="1">
      <c r="B10" s="19" t="s">
        <v>497</v>
      </c>
    </row>
    <row r="11" spans="1:7" ht="38.25" customHeight="1">
      <c r="B11" s="19" t="s">
        <v>498</v>
      </c>
    </row>
    <row r="12" spans="1:7" ht="51" customHeight="1">
      <c r="B12" s="19" t="s">
        <v>301</v>
      </c>
    </row>
    <row r="13" spans="1:7" ht="25.5" customHeight="1">
      <c r="B13" s="19" t="s">
        <v>872</v>
      </c>
    </row>
    <row r="14" spans="1:7" ht="25.5" customHeight="1">
      <c r="B14" s="19" t="s">
        <v>873</v>
      </c>
    </row>
    <row r="15" spans="1:7" ht="38.25" customHeight="1">
      <c r="B15" s="19" t="s">
        <v>874</v>
      </c>
    </row>
    <row r="16" spans="1:7" ht="25.5" customHeight="1">
      <c r="B16" s="19" t="s">
        <v>875</v>
      </c>
    </row>
    <row r="17" spans="1:5" ht="25.5" customHeight="1">
      <c r="B17" s="19" t="s">
        <v>876</v>
      </c>
    </row>
    <row r="18" spans="1:5" ht="25.5" customHeight="1">
      <c r="B18" s="19" t="s">
        <v>877</v>
      </c>
    </row>
    <row r="19" spans="1:5" ht="25.5" customHeight="1">
      <c r="B19" s="19" t="s">
        <v>878</v>
      </c>
    </row>
    <row r="20" spans="1:5" ht="63.75" customHeight="1">
      <c r="B20" s="19" t="s">
        <v>0</v>
      </c>
    </row>
    <row r="21" spans="1:5" ht="51" customHeight="1">
      <c r="B21" s="19" t="s">
        <v>939</v>
      </c>
    </row>
    <row r="22" spans="1:5" ht="12.75" customHeight="1">
      <c r="B22" s="19"/>
    </row>
    <row r="23" spans="1:5" ht="12.75" customHeight="1">
      <c r="A23" s="36" t="s">
        <v>277</v>
      </c>
      <c r="B23" s="37" t="s">
        <v>1</v>
      </c>
    </row>
    <row r="24" spans="1:5" ht="25.5" customHeight="1">
      <c r="B24" s="19" t="s">
        <v>2</v>
      </c>
    </row>
    <row r="25" spans="1:5" ht="25.5" customHeight="1">
      <c r="B25" s="19" t="s">
        <v>1749</v>
      </c>
    </row>
    <row r="26" spans="1:5" ht="25.5" customHeight="1">
      <c r="B26" s="19" t="s">
        <v>920</v>
      </c>
    </row>
    <row r="27" spans="1:5" ht="12.75" customHeight="1">
      <c r="B27" s="19" t="s">
        <v>1073</v>
      </c>
    </row>
    <row r="28" spans="1:5" ht="38.25" customHeight="1">
      <c r="B28" s="19" t="s">
        <v>388</v>
      </c>
      <c r="E28" s="27"/>
    </row>
    <row r="29" spans="1:5" ht="38.25" customHeight="1">
      <c r="B29" s="19" t="s">
        <v>1136</v>
      </c>
    </row>
    <row r="30" spans="1:5" ht="6" customHeight="1"/>
    <row r="31" spans="1:5" ht="25.5" customHeight="1">
      <c r="B31" s="19" t="s">
        <v>982</v>
      </c>
    </row>
    <row r="32" spans="1:5" ht="6" customHeight="1"/>
    <row r="33" spans="1:7" ht="12.75" customHeight="1">
      <c r="B33" s="5" t="s">
        <v>1430</v>
      </c>
      <c r="C33" s="7" t="s">
        <v>1423</v>
      </c>
      <c r="D33" s="6">
        <v>278</v>
      </c>
      <c r="E33" s="8">
        <v>45</v>
      </c>
      <c r="F33" s="6">
        <f>+D33*E33</f>
        <v>12510</v>
      </c>
      <c r="G33" s="106">
        <v>45</v>
      </c>
    </row>
    <row r="34" spans="1:7" ht="12.75" customHeight="1">
      <c r="G34" s="106"/>
    </row>
    <row r="35" spans="1:7" ht="12.75" customHeight="1">
      <c r="A35" s="36" t="s">
        <v>280</v>
      </c>
      <c r="B35" s="36" t="s">
        <v>1431</v>
      </c>
      <c r="G35" s="106"/>
    </row>
    <row r="36" spans="1:7" ht="38.25" customHeight="1">
      <c r="B36" s="19" t="s">
        <v>1177</v>
      </c>
      <c r="G36" s="106"/>
    </row>
    <row r="37" spans="1:7" ht="25.5" customHeight="1">
      <c r="B37" s="19" t="s">
        <v>1178</v>
      </c>
      <c r="G37" s="106"/>
    </row>
    <row r="38" spans="1:7" ht="25.5" customHeight="1">
      <c r="B38" s="19" t="s">
        <v>1179</v>
      </c>
      <c r="G38" s="106"/>
    </row>
    <row r="39" spans="1:7" ht="38.25" customHeight="1">
      <c r="B39" s="19" t="s">
        <v>1136</v>
      </c>
      <c r="G39" s="106"/>
    </row>
    <row r="40" spans="1:7" ht="6" customHeight="1">
      <c r="B40" s="19"/>
      <c r="G40" s="106"/>
    </row>
    <row r="41" spans="1:7" ht="25.5" customHeight="1">
      <c r="B41" s="19" t="s">
        <v>1180</v>
      </c>
      <c r="G41" s="106"/>
    </row>
    <row r="42" spans="1:7" ht="6" customHeight="1">
      <c r="G42" s="106"/>
    </row>
    <row r="43" spans="1:7" ht="12.75" customHeight="1">
      <c r="B43" s="5" t="s">
        <v>1181</v>
      </c>
      <c r="C43" s="7" t="s">
        <v>1423</v>
      </c>
      <c r="D43" s="6">
        <v>278</v>
      </c>
      <c r="E43" s="8">
        <v>30</v>
      </c>
      <c r="F43" s="6">
        <f>+D43*E43</f>
        <v>8340</v>
      </c>
      <c r="G43" s="106">
        <v>30</v>
      </c>
    </row>
    <row r="44" spans="1:7" ht="12.75" customHeight="1">
      <c r="B44" s="19"/>
      <c r="G44" s="106"/>
    </row>
    <row r="45" spans="1:7" ht="12.75" customHeight="1">
      <c r="A45" s="36" t="s">
        <v>290</v>
      </c>
      <c r="B45" s="37" t="s">
        <v>1182</v>
      </c>
      <c r="G45" s="106"/>
    </row>
    <row r="46" spans="1:7" ht="38.25" customHeight="1">
      <c r="B46" s="19" t="s">
        <v>48</v>
      </c>
      <c r="G46" s="106"/>
    </row>
    <row r="47" spans="1:7" ht="12.75" customHeight="1">
      <c r="B47" s="19" t="s">
        <v>36</v>
      </c>
      <c r="G47" s="106"/>
    </row>
    <row r="48" spans="1:7" ht="12.75" customHeight="1">
      <c r="B48" s="19" t="s">
        <v>139</v>
      </c>
      <c r="G48" s="106"/>
    </row>
    <row r="49" spans="1:7" ht="38.25" customHeight="1">
      <c r="B49" s="19" t="s">
        <v>1136</v>
      </c>
      <c r="G49" s="106"/>
    </row>
    <row r="50" spans="1:7" ht="25.5" customHeight="1">
      <c r="B50" s="19" t="s">
        <v>1180</v>
      </c>
      <c r="G50" s="106"/>
    </row>
    <row r="51" spans="1:7" ht="6" customHeight="1">
      <c r="G51" s="106"/>
    </row>
    <row r="52" spans="1:7" ht="12.75" customHeight="1">
      <c r="B52" s="5" t="s">
        <v>1181</v>
      </c>
      <c r="C52" s="7" t="s">
        <v>1423</v>
      </c>
      <c r="D52" s="6">
        <v>278</v>
      </c>
      <c r="E52" s="8">
        <v>35</v>
      </c>
      <c r="F52" s="6">
        <f>+D52*E52</f>
        <v>9730</v>
      </c>
      <c r="G52" s="106">
        <v>35</v>
      </c>
    </row>
    <row r="53" spans="1:7" ht="12.75" customHeight="1">
      <c r="B53" s="19"/>
      <c r="G53" s="106"/>
    </row>
    <row r="54" spans="1:7" ht="12.75" customHeight="1">
      <c r="A54" s="36" t="s">
        <v>291</v>
      </c>
      <c r="B54" s="37" t="s">
        <v>1194</v>
      </c>
      <c r="G54" s="106"/>
    </row>
    <row r="55" spans="1:7" ht="25.5" customHeight="1">
      <c r="B55" s="19" t="s">
        <v>113</v>
      </c>
      <c r="G55" s="106"/>
    </row>
    <row r="56" spans="1:7" ht="25.5" customHeight="1">
      <c r="B56" s="19" t="s">
        <v>118</v>
      </c>
      <c r="G56" s="106"/>
    </row>
    <row r="57" spans="1:7" ht="12.75" customHeight="1">
      <c r="B57" s="19" t="s">
        <v>116</v>
      </c>
      <c r="G57" s="106"/>
    </row>
    <row r="58" spans="1:7" ht="25.5" customHeight="1">
      <c r="B58" s="19" t="s">
        <v>114</v>
      </c>
      <c r="G58" s="106"/>
    </row>
    <row r="59" spans="1:7" ht="25.5" customHeight="1">
      <c r="B59" s="19" t="s">
        <v>117</v>
      </c>
      <c r="G59" s="106"/>
    </row>
    <row r="60" spans="1:7" ht="6" customHeight="1">
      <c r="B60" s="19"/>
      <c r="G60" s="106"/>
    </row>
    <row r="61" spans="1:7" ht="12.75" customHeight="1">
      <c r="B61" s="19" t="s">
        <v>115</v>
      </c>
      <c r="C61" s="7" t="s">
        <v>1423</v>
      </c>
      <c r="D61" s="6">
        <v>1425</v>
      </c>
      <c r="E61" s="8">
        <v>25</v>
      </c>
      <c r="F61" s="6">
        <f>+D61*E61</f>
        <v>35625</v>
      </c>
      <c r="G61" s="106">
        <v>25</v>
      </c>
    </row>
    <row r="62" spans="1:7" ht="12.75" customHeight="1">
      <c r="B62" s="19"/>
      <c r="G62" s="106"/>
    </row>
    <row r="63" spans="1:7" ht="12.75" customHeight="1">
      <c r="B63" s="19"/>
      <c r="G63" s="106"/>
    </row>
    <row r="64" spans="1:7" ht="12.75" customHeight="1">
      <c r="B64" s="19"/>
    </row>
    <row r="65" spans="2:6" ht="12.75" customHeight="1">
      <c r="B65" s="19"/>
    </row>
    <row r="66" spans="2:6" ht="12.75" customHeight="1">
      <c r="B66" s="30"/>
      <c r="C66" s="9"/>
      <c r="D66" s="10"/>
      <c r="E66" s="11"/>
      <c r="F66" s="10"/>
    </row>
    <row r="67" spans="2:6" ht="12.75" customHeight="1">
      <c r="B67" s="292" t="s">
        <v>286</v>
      </c>
      <c r="C67" s="293"/>
      <c r="D67" s="293"/>
      <c r="E67" s="294">
        <f>SUM(F29:F65)</f>
        <v>66205</v>
      </c>
      <c r="F67" s="294"/>
    </row>
    <row r="68" spans="2:6" ht="12.75" customHeight="1"/>
    <row r="69" spans="2:6" ht="12.75" customHeight="1"/>
    <row r="70" spans="2:6" ht="12.75" customHeight="1"/>
    <row r="71" spans="2:6" ht="12.75" customHeight="1"/>
    <row r="72" spans="2:6" ht="12.75" customHeight="1"/>
    <row r="73" spans="2:6" ht="12.75" customHeight="1"/>
    <row r="74" spans="2:6" ht="12.75" customHeight="1"/>
    <row r="75" spans="2:6" ht="12.75" customHeight="1"/>
    <row r="76" spans="2:6" ht="12.75" customHeight="1"/>
    <row r="77" spans="2:6" ht="12.75" customHeight="1"/>
    <row r="78" spans="2:6" ht="12.75" customHeight="1"/>
    <row r="79" spans="2:6" ht="12.75" customHeight="1"/>
    <row r="80" spans="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sheetData>
  <mergeCells count="3">
    <mergeCell ref="A3:F3"/>
    <mergeCell ref="B67:D67"/>
    <mergeCell ref="E67:F6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dimension ref="A1:G412"/>
  <sheetViews>
    <sheetView topLeftCell="A34"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425781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95" t="s">
        <v>803</v>
      </c>
      <c r="B3" s="296"/>
      <c r="C3" s="296"/>
      <c r="D3" s="296"/>
      <c r="E3" s="296"/>
      <c r="F3" s="296"/>
    </row>
    <row r="4" spans="1:7" ht="12.75" customHeight="1"/>
    <row r="5" spans="1:7" ht="25.5" customHeight="1">
      <c r="B5" s="19" t="s">
        <v>1425</v>
      </c>
    </row>
    <row r="6" spans="1:7" ht="25.5" customHeight="1">
      <c r="B6" s="19" t="s">
        <v>1426</v>
      </c>
    </row>
    <row r="7" spans="1:7" ht="25.5" customHeight="1">
      <c r="B7" s="19" t="s">
        <v>1427</v>
      </c>
    </row>
    <row r="8" spans="1:7" ht="25.5" customHeight="1">
      <c r="B8" s="19" t="s">
        <v>1428</v>
      </c>
    </row>
    <row r="9" spans="1:7" ht="51" customHeight="1">
      <c r="B9" s="19" t="s">
        <v>1429</v>
      </c>
    </row>
    <row r="10" spans="1:7" ht="102" customHeight="1">
      <c r="B10" s="19" t="s">
        <v>1384</v>
      </c>
    </row>
    <row r="11" spans="1:7" ht="12.75" customHeight="1">
      <c r="B11" s="19"/>
    </row>
    <row r="12" spans="1:7" ht="12.75" customHeight="1">
      <c r="B12" s="19"/>
    </row>
    <row r="13" spans="1:7" ht="25.5" customHeight="1">
      <c r="A13" s="36" t="s">
        <v>277</v>
      </c>
      <c r="B13" s="37" t="s">
        <v>932</v>
      </c>
    </row>
    <row r="14" spans="1:7" ht="12.75" customHeight="1">
      <c r="B14" s="19" t="s">
        <v>933</v>
      </c>
    </row>
    <row r="15" spans="1:7" ht="12.75" customHeight="1">
      <c r="B15" s="19" t="s">
        <v>934</v>
      </c>
    </row>
    <row r="16" spans="1:7" ht="38.25" customHeight="1">
      <c r="B16" s="19" t="s">
        <v>462</v>
      </c>
    </row>
    <row r="17" spans="1:7" ht="38.25" customHeight="1">
      <c r="B17" s="19" t="s">
        <v>24</v>
      </c>
    </row>
    <row r="18" spans="1:7" ht="51" customHeight="1">
      <c r="B18" s="19" t="s">
        <v>37</v>
      </c>
    </row>
    <row r="19" spans="1:7" ht="25.5" customHeight="1">
      <c r="B19" s="19" t="s">
        <v>127</v>
      </c>
    </row>
    <row r="20" spans="1:7" ht="25.5" customHeight="1">
      <c r="B20" s="5" t="s">
        <v>525</v>
      </c>
      <c r="G20" s="106"/>
    </row>
    <row r="21" spans="1:7" ht="6" customHeight="1">
      <c r="B21" s="19"/>
      <c r="G21" s="106"/>
    </row>
    <row r="22" spans="1:7" ht="12.75" customHeight="1">
      <c r="B22" s="20" t="s">
        <v>526</v>
      </c>
      <c r="C22" s="7" t="s">
        <v>1423</v>
      </c>
      <c r="D22" s="6">
        <v>278</v>
      </c>
      <c r="E22" s="8">
        <v>140</v>
      </c>
      <c r="F22" s="6">
        <f>+D22*E22</f>
        <v>38920</v>
      </c>
      <c r="G22" s="106">
        <v>140</v>
      </c>
    </row>
    <row r="23" spans="1:7" ht="6" customHeight="1">
      <c r="G23" s="106"/>
    </row>
    <row r="24" spans="1:7" ht="12.75" customHeight="1">
      <c r="B24" s="20" t="s">
        <v>527</v>
      </c>
      <c r="C24" s="7" t="s">
        <v>289</v>
      </c>
      <c r="D24" s="6">
        <v>71</v>
      </c>
      <c r="E24" s="8">
        <v>50</v>
      </c>
      <c r="F24" s="6">
        <f>+D24*E24</f>
        <v>3550</v>
      </c>
      <c r="G24" s="106">
        <v>50</v>
      </c>
    </row>
    <row r="25" spans="1:7" ht="6" customHeight="1">
      <c r="G25" s="106"/>
    </row>
    <row r="26" spans="1:7" ht="12.75" customHeight="1">
      <c r="B26" s="20" t="s">
        <v>528</v>
      </c>
      <c r="C26" s="7" t="s">
        <v>292</v>
      </c>
      <c r="D26" s="6">
        <v>35</v>
      </c>
      <c r="E26" s="8">
        <v>15</v>
      </c>
      <c r="F26" s="6">
        <f>+D26*E26</f>
        <v>525</v>
      </c>
      <c r="G26" s="106">
        <v>15</v>
      </c>
    </row>
    <row r="27" spans="1:7" ht="12.75" customHeight="1">
      <c r="B27" s="20"/>
      <c r="G27" s="106"/>
    </row>
    <row r="28" spans="1:7" ht="12.75" customHeight="1">
      <c r="B28" s="19"/>
      <c r="G28" s="106"/>
    </row>
    <row r="29" spans="1:7" ht="25.5" customHeight="1">
      <c r="A29" s="36" t="s">
        <v>280</v>
      </c>
      <c r="B29" s="37" t="s">
        <v>1018</v>
      </c>
      <c r="G29" s="106"/>
    </row>
    <row r="30" spans="1:7" ht="38.25" customHeight="1">
      <c r="B30" s="19" t="s">
        <v>1734</v>
      </c>
      <c r="G30" s="106"/>
    </row>
    <row r="31" spans="1:7" ht="12.75" customHeight="1">
      <c r="B31" s="5" t="s">
        <v>38</v>
      </c>
      <c r="G31" s="106"/>
    </row>
    <row r="32" spans="1:7" ht="38.25" customHeight="1">
      <c r="B32" s="20" t="s">
        <v>39</v>
      </c>
      <c r="G32" s="106"/>
    </row>
    <row r="33" spans="2:7" ht="25.5" customHeight="1">
      <c r="B33" s="20" t="s">
        <v>521</v>
      </c>
      <c r="G33" s="106"/>
    </row>
    <row r="34" spans="2:7" ht="12.75" customHeight="1">
      <c r="B34" s="22" t="s">
        <v>522</v>
      </c>
      <c r="G34" s="106"/>
    </row>
    <row r="35" spans="2:7" ht="25.5" customHeight="1">
      <c r="B35" s="22" t="s">
        <v>523</v>
      </c>
      <c r="G35" s="106"/>
    </row>
    <row r="36" spans="2:7" ht="25.5" customHeight="1">
      <c r="B36" s="22" t="s">
        <v>524</v>
      </c>
      <c r="G36" s="106"/>
    </row>
    <row r="37" spans="2:7" ht="25.5" customHeight="1">
      <c r="B37" s="5" t="s">
        <v>525</v>
      </c>
      <c r="G37" s="106"/>
    </row>
    <row r="38" spans="2:7" ht="6" customHeight="1">
      <c r="G38" s="106"/>
    </row>
    <row r="39" spans="2:7" ht="12.75" customHeight="1">
      <c r="B39" s="5" t="s">
        <v>1735</v>
      </c>
      <c r="C39" s="7" t="s">
        <v>289</v>
      </c>
      <c r="D39" s="6">
        <v>63.3</v>
      </c>
      <c r="E39" s="8">
        <v>70</v>
      </c>
      <c r="F39" s="6">
        <f>+D39*E39</f>
        <v>4431</v>
      </c>
      <c r="G39" s="106">
        <v>70</v>
      </c>
    </row>
    <row r="40" spans="2:7" ht="12.75" customHeight="1">
      <c r="B40" s="20"/>
      <c r="G40" s="106"/>
    </row>
    <row r="41" spans="2:7" ht="12.75" customHeight="1">
      <c r="G41" s="106"/>
    </row>
    <row r="42" spans="2:7" ht="12.75" customHeight="1">
      <c r="G42" s="106"/>
    </row>
    <row r="43" spans="2:7" ht="12.75" customHeight="1">
      <c r="B43" s="12"/>
      <c r="C43" s="9"/>
      <c r="D43" s="10"/>
      <c r="E43" s="11"/>
      <c r="F43" s="10"/>
    </row>
    <row r="44" spans="2:7" ht="12.75" customHeight="1">
      <c r="B44" s="292" t="s">
        <v>287</v>
      </c>
      <c r="C44" s="293"/>
      <c r="D44" s="293"/>
      <c r="E44" s="294">
        <f>SUM(F10:F42)</f>
        <v>47426</v>
      </c>
      <c r="F44" s="294"/>
    </row>
    <row r="45" spans="2:7" ht="12.75" customHeight="1"/>
    <row r="46" spans="2:7" ht="12.75" customHeight="1"/>
    <row r="47" spans="2:7" ht="12.75" customHeight="1"/>
    <row r="48" spans="2: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sheetData>
  <mergeCells count="3">
    <mergeCell ref="A3:F3"/>
    <mergeCell ref="B44:D44"/>
    <mergeCell ref="E44:F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3"/>
  <dimension ref="A1:F49"/>
  <sheetViews>
    <sheetView topLeftCell="A34" workbookViewId="0">
      <selection activeCell="G34" sqref="G1:K65536"/>
    </sheetView>
  </sheetViews>
  <sheetFormatPr defaultRowHeight="12.75"/>
  <cols>
    <col min="1" max="1" width="6.140625" style="149"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27" t="s">
        <v>273</v>
      </c>
      <c r="B1" s="2" t="s">
        <v>274</v>
      </c>
      <c r="C1" s="3" t="s">
        <v>275</v>
      </c>
      <c r="D1" s="3" t="s">
        <v>276</v>
      </c>
      <c r="E1" s="3" t="s">
        <v>278</v>
      </c>
      <c r="F1" s="108" t="s">
        <v>279</v>
      </c>
    </row>
    <row r="3" spans="1:6">
      <c r="A3" s="295" t="s">
        <v>645</v>
      </c>
      <c r="B3" s="296"/>
      <c r="C3" s="296"/>
      <c r="D3" s="296"/>
      <c r="E3" s="296"/>
      <c r="F3" s="296"/>
    </row>
    <row r="4" spans="1:6" ht="12.75" customHeight="1">
      <c r="B4" s="19"/>
    </row>
    <row r="5" spans="1:6" ht="76.5" customHeight="1">
      <c r="B5" s="19" t="s">
        <v>1016</v>
      </c>
    </row>
    <row r="6" spans="1:6" ht="63.75" customHeight="1">
      <c r="B6" s="19" t="s">
        <v>1017</v>
      </c>
    </row>
    <row r="7" spans="1:6" ht="76.5" customHeight="1">
      <c r="B7" s="19" t="s">
        <v>649</v>
      </c>
    </row>
    <row r="8" spans="1:6" ht="38.25" customHeight="1">
      <c r="B8" s="19" t="s">
        <v>650</v>
      </c>
    </row>
    <row r="9" spans="1:6" ht="51" customHeight="1">
      <c r="B9" s="19" t="s">
        <v>651</v>
      </c>
    </row>
    <row r="10" spans="1:6" ht="51" customHeight="1">
      <c r="B10" s="19" t="s">
        <v>652</v>
      </c>
    </row>
    <row r="11" spans="1:6" ht="25.5" customHeight="1">
      <c r="B11" s="19" t="s">
        <v>777</v>
      </c>
    </row>
    <row r="12" spans="1:6" ht="25.5" customHeight="1">
      <c r="B12" s="19" t="s">
        <v>778</v>
      </c>
    </row>
    <row r="13" spans="1:6" ht="38.25" customHeight="1">
      <c r="B13" s="19" t="s">
        <v>1655</v>
      </c>
    </row>
    <row r="14" spans="1:6" ht="38.25" customHeight="1">
      <c r="B14" s="19" t="s">
        <v>1641</v>
      </c>
    </row>
    <row r="15" spans="1:6" ht="127.5" customHeight="1">
      <c r="B15" s="19" t="s">
        <v>267</v>
      </c>
    </row>
    <row r="16" spans="1:6" ht="12.75" customHeight="1">
      <c r="B16" s="22"/>
    </row>
    <row r="17" spans="1:2" ht="25.5" customHeight="1">
      <c r="B17" s="19" t="s">
        <v>1656</v>
      </c>
    </row>
    <row r="18" spans="1:2" ht="38.25" customHeight="1">
      <c r="B18" s="19" t="s">
        <v>1657</v>
      </c>
    </row>
    <row r="19" spans="1:2" ht="25.5" customHeight="1">
      <c r="B19" s="22" t="s">
        <v>1658</v>
      </c>
    </row>
    <row r="20" spans="1:2" ht="12.75" customHeight="1">
      <c r="B20" s="22" t="s">
        <v>1664</v>
      </c>
    </row>
    <row r="21" spans="1:2" ht="12.75" customHeight="1">
      <c r="B21" s="22" t="s">
        <v>1659</v>
      </c>
    </row>
    <row r="22" spans="1:2" ht="12.75" customHeight="1">
      <c r="B22" s="22" t="s">
        <v>1660</v>
      </c>
    </row>
    <row r="23" spans="1:2" ht="12.75" customHeight="1">
      <c r="B23" s="22" t="s">
        <v>1661</v>
      </c>
    </row>
    <row r="24" spans="1:2" ht="12.75" customHeight="1">
      <c r="B24" s="22" t="s">
        <v>1662</v>
      </c>
    </row>
    <row r="25" spans="1:2" ht="12.75" customHeight="1">
      <c r="B25" s="22" t="s">
        <v>1663</v>
      </c>
    </row>
    <row r="26" spans="1:2" ht="12.75" customHeight="1">
      <c r="B26" s="19"/>
    </row>
    <row r="27" spans="1:2" ht="12.75" customHeight="1">
      <c r="B27" s="19"/>
    </row>
    <row r="28" spans="1:2" ht="12.75" customHeight="1">
      <c r="A28" s="146" t="s">
        <v>277</v>
      </c>
      <c r="B28" s="130" t="s">
        <v>245</v>
      </c>
    </row>
    <row r="29" spans="1:2" ht="25.5" customHeight="1">
      <c r="B29" s="19" t="s">
        <v>246</v>
      </c>
    </row>
    <row r="30" spans="1:2" ht="25.5" customHeight="1">
      <c r="B30" s="19" t="s">
        <v>1158</v>
      </c>
    </row>
    <row r="31" spans="1:2" ht="25.5" customHeight="1">
      <c r="B31" s="19" t="s">
        <v>1159</v>
      </c>
    </row>
    <row r="32" spans="1:2" ht="25.5" customHeight="1">
      <c r="B32" s="19" t="s">
        <v>1160</v>
      </c>
    </row>
    <row r="33" spans="1:6" ht="51" customHeight="1">
      <c r="B33" s="19" t="s">
        <v>1319</v>
      </c>
    </row>
    <row r="34" spans="1:6" ht="38.25" customHeight="1">
      <c r="B34" s="19" t="s">
        <v>1636</v>
      </c>
    </row>
    <row r="35" spans="1:6" ht="12.75" customHeight="1">
      <c r="B35" s="19" t="s">
        <v>469</v>
      </c>
    </row>
    <row r="36" spans="1:6" ht="25.5" customHeight="1">
      <c r="B36" s="19" t="s">
        <v>1637</v>
      </c>
    </row>
    <row r="37" spans="1:6" ht="6" customHeight="1">
      <c r="B37" s="19"/>
    </row>
    <row r="38" spans="1:6" ht="12.75" customHeight="1">
      <c r="B38" s="19" t="s">
        <v>1638</v>
      </c>
    </row>
    <row r="39" spans="1:6" ht="6" customHeight="1">
      <c r="B39" s="19"/>
    </row>
    <row r="40" spans="1:6" ht="12.75" customHeight="1">
      <c r="B40" s="19" t="s">
        <v>1551</v>
      </c>
    </row>
    <row r="41" spans="1:6" ht="12.75" customHeight="1">
      <c r="B41" s="22" t="s">
        <v>1639</v>
      </c>
    </row>
    <row r="42" spans="1:6" ht="12.75" customHeight="1">
      <c r="B42" s="22" t="s">
        <v>1640</v>
      </c>
      <c r="C42" s="7" t="s">
        <v>289</v>
      </c>
      <c r="E42" s="8">
        <v>130</v>
      </c>
      <c r="F42" s="6">
        <f>+D42*E42</f>
        <v>0</v>
      </c>
    </row>
    <row r="43" spans="1:6" ht="12.75" customHeight="1">
      <c r="B43" s="22"/>
    </row>
    <row r="44" spans="1:6" ht="12.75" customHeight="1">
      <c r="A44" s="149" t="s">
        <v>280</v>
      </c>
      <c r="B44" s="33" t="s">
        <v>119</v>
      </c>
    </row>
    <row r="45" spans="1:6" ht="25.5">
      <c r="B45" s="19" t="s">
        <v>1582</v>
      </c>
    </row>
    <row r="46" spans="1:6" ht="12.75" customHeight="1">
      <c r="B46" s="19" t="s">
        <v>1581</v>
      </c>
    </row>
    <row r="47" spans="1:6" ht="12.75" customHeight="1">
      <c r="B47" s="19" t="s">
        <v>120</v>
      </c>
      <c r="C47" s="7" t="s">
        <v>289</v>
      </c>
      <c r="E47" s="8">
        <v>200</v>
      </c>
      <c r="F47" s="6">
        <f>+D47*E47</f>
        <v>0</v>
      </c>
    </row>
    <row r="48" spans="1:6">
      <c r="B48" s="30"/>
      <c r="C48" s="9"/>
      <c r="D48" s="10"/>
      <c r="E48" s="11"/>
      <c r="F48" s="10"/>
    </row>
    <row r="49" spans="2:6">
      <c r="B49" s="292" t="s">
        <v>288</v>
      </c>
      <c r="C49" s="293"/>
      <c r="D49" s="293"/>
      <c r="E49" s="294">
        <f>SUM(F27:F48)</f>
        <v>0</v>
      </c>
      <c r="F49" s="294"/>
    </row>
  </sheetData>
  <mergeCells count="3">
    <mergeCell ref="A3:F3"/>
    <mergeCell ref="B49:D49"/>
    <mergeCell ref="E49:F49"/>
  </mergeCells>
  <phoneticPr fontId="0" type="noConversion"/>
  <pageMargins left="0.94488188976377963" right="0.15748031496062992" top="0.98425196850393704" bottom="0.98425196850393704" header="0.51181102362204722" footer="0.51181102362204722"/>
  <pageSetup paperSize="9" firstPageNumber="45" orientation="portrait" useFirstPageNumber="1" horizontalDpi="300" verticalDpi="300" r:id="rId1"/>
  <headerFooter alignWithMargins="0">
    <oddHeader>&amp;F</oddHeader>
    <oddFooter>Troškovnik Stacionar,dil.A-B-C</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G31"/>
  <sheetViews>
    <sheetView workbookViewId="0">
      <selection activeCell="E7" sqref="E7"/>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95" t="s">
        <v>1305</v>
      </c>
      <c r="B3" s="296"/>
      <c r="C3" s="296"/>
      <c r="D3" s="296"/>
      <c r="E3" s="296"/>
      <c r="F3" s="296"/>
    </row>
    <row r="4" spans="1:7" ht="12.75" customHeight="1"/>
    <row r="5" spans="1:7" ht="38.25" customHeight="1">
      <c r="B5" s="19" t="s">
        <v>480</v>
      </c>
    </row>
    <row r="6" spans="1:7" ht="12.75" customHeight="1">
      <c r="B6" s="19" t="s">
        <v>481</v>
      </c>
    </row>
    <row r="7" spans="1:7" ht="63.75" customHeight="1">
      <c r="B7" s="19" t="s">
        <v>1774</v>
      </c>
    </row>
    <row r="8" spans="1:7" ht="25.5" customHeight="1">
      <c r="B8" s="19" t="s">
        <v>1775</v>
      </c>
    </row>
    <row r="9" spans="1:7" ht="89.25" customHeight="1">
      <c r="B9" s="19" t="s">
        <v>1304</v>
      </c>
    </row>
    <row r="10" spans="1:7" ht="12.75" customHeight="1">
      <c r="B10" s="19"/>
    </row>
    <row r="11" spans="1:7" ht="12.75" customHeight="1">
      <c r="B11" s="20"/>
    </row>
    <row r="12" spans="1:7" ht="12.75" customHeight="1">
      <c r="A12" s="36" t="s">
        <v>277</v>
      </c>
      <c r="B12" s="36" t="s">
        <v>989</v>
      </c>
    </row>
    <row r="13" spans="1:7" ht="25.5" customHeight="1">
      <c r="B13" s="19" t="s">
        <v>1019</v>
      </c>
    </row>
    <row r="14" spans="1:7" ht="25.5" customHeight="1">
      <c r="B14" s="19" t="s">
        <v>1024</v>
      </c>
    </row>
    <row r="15" spans="1:7" ht="12.75" customHeight="1">
      <c r="B15" s="5" t="s">
        <v>1020</v>
      </c>
    </row>
    <row r="16" spans="1:7" ht="25.5" customHeight="1">
      <c r="B16" s="19" t="s">
        <v>1021</v>
      </c>
      <c r="G16" s="106"/>
    </row>
    <row r="17" spans="1:7" ht="12.75" customHeight="1">
      <c r="G17" s="106"/>
    </row>
    <row r="18" spans="1:7" ht="12.75" customHeight="1">
      <c r="B18" s="19" t="s">
        <v>991</v>
      </c>
      <c r="C18" s="7" t="s">
        <v>1423</v>
      </c>
      <c r="D18" s="6">
        <v>9</v>
      </c>
      <c r="E18" s="8">
        <v>180</v>
      </c>
      <c r="F18" s="6">
        <f>+D18*E18</f>
        <v>1620</v>
      </c>
      <c r="G18" s="106">
        <v>180</v>
      </c>
    </row>
    <row r="19" spans="1:7" ht="12.75" customHeight="1">
      <c r="B19" s="19"/>
      <c r="G19" s="106"/>
    </row>
    <row r="20" spans="1:7" ht="12.75" customHeight="1">
      <c r="G20" s="106"/>
    </row>
    <row r="21" spans="1:7" ht="12.75" customHeight="1">
      <c r="A21" s="36" t="s">
        <v>280</v>
      </c>
      <c r="B21" s="37" t="s">
        <v>990</v>
      </c>
      <c r="G21" s="106"/>
    </row>
    <row r="22" spans="1:7" ht="25.5" customHeight="1">
      <c r="B22" s="19" t="s">
        <v>1022</v>
      </c>
      <c r="G22" s="106"/>
    </row>
    <row r="23" spans="1:7" ht="12.75" customHeight="1">
      <c r="B23" s="19" t="s">
        <v>1023</v>
      </c>
      <c r="E23" s="27"/>
      <c r="G23" s="107"/>
    </row>
    <row r="24" spans="1:7" ht="12.75" customHeight="1">
      <c r="B24" s="19"/>
      <c r="G24" s="106"/>
    </row>
    <row r="25" spans="1:7" ht="12.75" customHeight="1">
      <c r="B25" s="19" t="s">
        <v>992</v>
      </c>
      <c r="C25" s="7" t="s">
        <v>289</v>
      </c>
      <c r="D25" s="6">
        <v>11.2</v>
      </c>
      <c r="E25" s="8">
        <v>25</v>
      </c>
      <c r="F25" s="6">
        <f>+D25*E25</f>
        <v>280</v>
      </c>
      <c r="G25" s="106">
        <v>25</v>
      </c>
    </row>
    <row r="26" spans="1:7" ht="12.75" customHeight="1">
      <c r="G26" s="106"/>
    </row>
    <row r="27" spans="1:7" ht="12.75" customHeight="1">
      <c r="B27" s="19"/>
      <c r="G27" s="106"/>
    </row>
    <row r="28" spans="1:7" ht="12.75" customHeight="1">
      <c r="B28" s="20"/>
      <c r="G28" s="106"/>
    </row>
    <row r="29" spans="1:7" ht="12.75" customHeight="1">
      <c r="G29" s="106"/>
    </row>
    <row r="30" spans="1:7">
      <c r="B30" s="12"/>
      <c r="C30" s="9"/>
      <c r="D30" s="10"/>
      <c r="E30" s="11"/>
      <c r="F30" s="10"/>
    </row>
    <row r="31" spans="1:7">
      <c r="B31" s="292" t="s">
        <v>805</v>
      </c>
      <c r="C31" s="293"/>
      <c r="D31" s="293"/>
      <c r="E31" s="62"/>
      <c r="F31" s="62">
        <f>SUM(F17:F27)</f>
        <v>1900</v>
      </c>
    </row>
  </sheetData>
  <mergeCells count="2">
    <mergeCell ref="A3:F3"/>
    <mergeCell ref="B31:D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6">
    <tabColor indexed="39"/>
  </sheetPr>
  <dimension ref="A1:G151"/>
  <sheetViews>
    <sheetView topLeftCell="A148" workbookViewId="0">
      <selection activeCell="N50" sqref="N50"/>
    </sheetView>
  </sheetViews>
  <sheetFormatPr defaultRowHeight="12.75"/>
  <cols>
    <col min="1" max="1" width="6.140625" style="154" customWidth="1"/>
    <col min="2" max="2" width="39" style="5" customWidth="1"/>
    <col min="3" max="3" width="9.140625" style="7" customWidth="1"/>
    <col min="4" max="4" width="11.7109375" style="6" customWidth="1"/>
    <col min="5" max="5" width="11.7109375" style="175" customWidth="1"/>
    <col min="6" max="6" width="13.140625" style="23" customWidth="1"/>
    <col min="7" max="7" width="11.7109375" style="180" hidden="1" customWidth="1"/>
    <col min="8" max="9" width="0" hidden="1" customWidth="1"/>
  </cols>
  <sheetData>
    <row r="1" spans="1:7" s="4" customFormat="1" ht="25.5" customHeight="1">
      <c r="A1" s="127" t="s">
        <v>273</v>
      </c>
      <c r="B1" s="2" t="s">
        <v>274</v>
      </c>
      <c r="C1" s="3" t="s">
        <v>275</v>
      </c>
      <c r="D1" s="3" t="s">
        <v>276</v>
      </c>
      <c r="E1" s="185" t="s">
        <v>278</v>
      </c>
      <c r="F1" s="108" t="s">
        <v>279</v>
      </c>
      <c r="G1" s="3" t="s">
        <v>278</v>
      </c>
    </row>
    <row r="3" spans="1:7">
      <c r="A3" s="295" t="s">
        <v>646</v>
      </c>
      <c r="B3" s="296"/>
      <c r="C3" s="296"/>
      <c r="D3" s="296"/>
      <c r="E3" s="296"/>
      <c r="F3" s="296"/>
      <c r="G3" s="184"/>
    </row>
    <row r="4" spans="1:7" ht="12.75" customHeight="1">
      <c r="B4" s="19"/>
    </row>
    <row r="5" spans="1:7" ht="63.75" customHeight="1">
      <c r="B5" s="19" t="s">
        <v>1780</v>
      </c>
    </row>
    <row r="6" spans="1:7" ht="38.25" customHeight="1">
      <c r="B6" s="19" t="s">
        <v>1720</v>
      </c>
    </row>
    <row r="7" spans="1:7" ht="25.5" customHeight="1">
      <c r="B7" s="19" t="s">
        <v>1721</v>
      </c>
    </row>
    <row r="8" spans="1:7" ht="63.75" customHeight="1">
      <c r="B8" s="19" t="s">
        <v>952</v>
      </c>
    </row>
    <row r="9" spans="1:7" ht="25.5" customHeight="1">
      <c r="B9" s="19" t="s">
        <v>953</v>
      </c>
    </row>
    <row r="10" spans="1:7" ht="12.75" customHeight="1">
      <c r="B10" s="22" t="s">
        <v>954</v>
      </c>
    </row>
    <row r="11" spans="1:7" ht="25.5" customHeight="1">
      <c r="B11" s="22" t="s">
        <v>955</v>
      </c>
    </row>
    <row r="12" spans="1:7" ht="12.75" customHeight="1">
      <c r="B12" s="22" t="s">
        <v>956</v>
      </c>
    </row>
    <row r="13" spans="1:7" ht="38.25" customHeight="1">
      <c r="B13" s="19" t="s">
        <v>957</v>
      </c>
    </row>
    <row r="14" spans="1:7" ht="38.25" customHeight="1">
      <c r="B14" s="19" t="s">
        <v>958</v>
      </c>
    </row>
    <row r="15" spans="1:7" ht="63.75" customHeight="1">
      <c r="B15" s="19" t="s">
        <v>230</v>
      </c>
    </row>
    <row r="16" spans="1:7" ht="12.75" customHeight="1">
      <c r="B16" s="19" t="s">
        <v>231</v>
      </c>
    </row>
    <row r="17" spans="1:2" ht="25.5" customHeight="1">
      <c r="B17" s="19" t="s">
        <v>232</v>
      </c>
    </row>
    <row r="18" spans="1:2" ht="12.75" customHeight="1">
      <c r="B18" s="19" t="s">
        <v>233</v>
      </c>
    </row>
    <row r="19" spans="1:2" ht="25.5" customHeight="1">
      <c r="B19" s="19" t="s">
        <v>234</v>
      </c>
    </row>
    <row r="20" spans="1:2" ht="25.5" customHeight="1">
      <c r="B20" s="19" t="s">
        <v>235</v>
      </c>
    </row>
    <row r="21" spans="1:2" ht="25.5" customHeight="1">
      <c r="B21" s="19" t="s">
        <v>666</v>
      </c>
    </row>
    <row r="22" spans="1:2" ht="38.25" customHeight="1">
      <c r="B22" s="19" t="s">
        <v>667</v>
      </c>
    </row>
    <row r="23" spans="1:2" ht="25.5" customHeight="1">
      <c r="B23" s="19" t="s">
        <v>1363</v>
      </c>
    </row>
    <row r="24" spans="1:2" ht="25.5" customHeight="1">
      <c r="B24" s="19" t="s">
        <v>294</v>
      </c>
    </row>
    <row r="25" spans="1:2" ht="51" customHeight="1">
      <c r="B25" s="40" t="s">
        <v>184</v>
      </c>
    </row>
    <row r="26" spans="1:2" ht="38.25" customHeight="1">
      <c r="B26" s="19" t="s">
        <v>1145</v>
      </c>
    </row>
    <row r="27" spans="1:2" ht="25.5" customHeight="1">
      <c r="B27" s="19" t="s">
        <v>1146</v>
      </c>
    </row>
    <row r="28" spans="1:2" ht="25.5" customHeight="1">
      <c r="B28" s="19" t="s">
        <v>1781</v>
      </c>
    </row>
    <row r="29" spans="1:2" ht="102" customHeight="1">
      <c r="B29" s="19" t="s">
        <v>1396</v>
      </c>
    </row>
    <row r="30" spans="1:2" ht="12.75" customHeight="1">
      <c r="A30" s="154" t="s">
        <v>277</v>
      </c>
      <c r="B30" s="33" t="s">
        <v>1397</v>
      </c>
    </row>
    <row r="31" spans="1:2" ht="12.75" customHeight="1">
      <c r="B31" s="123" t="s">
        <v>1398</v>
      </c>
    </row>
    <row r="32" spans="1:2" ht="12.75" customHeight="1">
      <c r="B32" s="37" t="s">
        <v>1587</v>
      </c>
    </row>
    <row r="33" spans="1:7" ht="12.75" customHeight="1">
      <c r="B33" s="33" t="s">
        <v>1444</v>
      </c>
    </row>
    <row r="34" spans="1:7" ht="38.25">
      <c r="B34" s="19" t="s">
        <v>1583</v>
      </c>
    </row>
    <row r="35" spans="1:7" ht="51">
      <c r="B35" s="19" t="s">
        <v>15</v>
      </c>
    </row>
    <row r="36" spans="1:7" ht="25.5">
      <c r="B36" s="19" t="s">
        <v>14</v>
      </c>
    </row>
    <row r="37" spans="1:7" ht="38.25">
      <c r="B37" s="19" t="s">
        <v>205</v>
      </c>
    </row>
    <row r="38" spans="1:7" ht="38.25">
      <c r="B38" s="19" t="s">
        <v>1399</v>
      </c>
    </row>
    <row r="39" spans="1:7">
      <c r="B39" s="19" t="s">
        <v>1444</v>
      </c>
    </row>
    <row r="40" spans="1:7" ht="27" customHeight="1">
      <c r="B40" s="19" t="s">
        <v>1400</v>
      </c>
    </row>
    <row r="41" spans="1:7" ht="25.5">
      <c r="B41" s="19" t="s">
        <v>1025</v>
      </c>
    </row>
    <row r="42" spans="1:7">
      <c r="B42" s="19" t="s">
        <v>1026</v>
      </c>
      <c r="G42" s="180">
        <v>1</v>
      </c>
    </row>
    <row r="43" spans="1:7">
      <c r="B43" s="19"/>
    </row>
    <row r="44" spans="1:7">
      <c r="B44" s="19" t="s">
        <v>1401</v>
      </c>
      <c r="C44" s="7" t="s">
        <v>292</v>
      </c>
      <c r="E44" s="175">
        <f>ROUND(G44*$G$42,0)</f>
        <v>4800</v>
      </c>
      <c r="F44" s="23">
        <f>+D44*E44</f>
        <v>0</v>
      </c>
      <c r="G44" s="180">
        <v>4800</v>
      </c>
    </row>
    <row r="45" spans="1:7" ht="12.75" customHeight="1">
      <c r="B45" s="19"/>
      <c r="E45" s="175">
        <f t="shared" ref="E45:E108" si="0">ROUND(G45*$G$42,0)</f>
        <v>0</v>
      </c>
    </row>
    <row r="46" spans="1:7">
      <c r="A46" s="154" t="s">
        <v>280</v>
      </c>
      <c r="B46" s="33" t="s">
        <v>1402</v>
      </c>
      <c r="E46" s="175">
        <f t="shared" si="0"/>
        <v>0</v>
      </c>
    </row>
    <row r="47" spans="1:7">
      <c r="B47" s="123" t="s">
        <v>1403</v>
      </c>
      <c r="E47" s="175">
        <f t="shared" si="0"/>
        <v>0</v>
      </c>
    </row>
    <row r="48" spans="1:7">
      <c r="B48" s="123" t="s">
        <v>1445</v>
      </c>
      <c r="E48" s="175">
        <f t="shared" si="0"/>
        <v>0</v>
      </c>
    </row>
    <row r="49" spans="1:7" ht="25.5">
      <c r="B49" s="19" t="s">
        <v>195</v>
      </c>
      <c r="E49" s="175">
        <f t="shared" si="0"/>
        <v>0</v>
      </c>
    </row>
    <row r="50" spans="1:7" ht="38.25">
      <c r="B50" s="19" t="s">
        <v>1583</v>
      </c>
      <c r="E50" s="175">
        <f t="shared" si="0"/>
        <v>0</v>
      </c>
    </row>
    <row r="51" spans="1:7" ht="12.75" customHeight="1">
      <c r="B51" s="19" t="s">
        <v>1446</v>
      </c>
      <c r="E51" s="175">
        <f t="shared" si="0"/>
        <v>0</v>
      </c>
    </row>
    <row r="52" spans="1:7" ht="38.25">
      <c r="B52" s="19" t="s">
        <v>205</v>
      </c>
      <c r="E52" s="175">
        <f t="shared" si="0"/>
        <v>0</v>
      </c>
    </row>
    <row r="53" spans="1:7" ht="25.5">
      <c r="B53" s="19" t="s">
        <v>196</v>
      </c>
      <c r="E53" s="175">
        <f t="shared" si="0"/>
        <v>0</v>
      </c>
    </row>
    <row r="54" spans="1:7" ht="26.25" customHeight="1">
      <c r="B54" s="19" t="s">
        <v>1400</v>
      </c>
      <c r="E54" s="175">
        <f t="shared" si="0"/>
        <v>0</v>
      </c>
    </row>
    <row r="55" spans="1:7" ht="25.5">
      <c r="B55" s="19" t="s">
        <v>1025</v>
      </c>
      <c r="E55" s="175">
        <f t="shared" si="0"/>
        <v>0</v>
      </c>
    </row>
    <row r="56" spans="1:7">
      <c r="B56" s="19" t="s">
        <v>1026</v>
      </c>
      <c r="E56" s="175">
        <f t="shared" si="0"/>
        <v>0</v>
      </c>
    </row>
    <row r="57" spans="1:7">
      <c r="B57" s="19"/>
      <c r="E57" s="175">
        <f t="shared" si="0"/>
        <v>0</v>
      </c>
    </row>
    <row r="58" spans="1:7">
      <c r="B58" s="19" t="s">
        <v>197</v>
      </c>
      <c r="C58" s="7" t="s">
        <v>292</v>
      </c>
      <c r="E58" s="175">
        <f t="shared" si="0"/>
        <v>5650</v>
      </c>
      <c r="F58" s="23">
        <f>+D58*E58</f>
        <v>0</v>
      </c>
      <c r="G58" s="180">
        <v>5650</v>
      </c>
    </row>
    <row r="59" spans="1:7" ht="12.75" customHeight="1">
      <c r="B59" s="19"/>
      <c r="E59" s="175">
        <f t="shared" si="0"/>
        <v>0</v>
      </c>
    </row>
    <row r="60" spans="1:7">
      <c r="A60" s="154" t="s">
        <v>290</v>
      </c>
      <c r="B60" s="33" t="s">
        <v>198</v>
      </c>
      <c r="E60" s="175">
        <f t="shared" si="0"/>
        <v>0</v>
      </c>
    </row>
    <row r="61" spans="1:7">
      <c r="B61" s="123" t="s">
        <v>1403</v>
      </c>
      <c r="E61" s="175">
        <f t="shared" si="0"/>
        <v>0</v>
      </c>
    </row>
    <row r="62" spans="1:7">
      <c r="B62" s="123" t="s">
        <v>1447</v>
      </c>
      <c r="E62" s="175">
        <f t="shared" si="0"/>
        <v>0</v>
      </c>
    </row>
    <row r="63" spans="1:7" ht="38.25">
      <c r="B63" s="19" t="s">
        <v>1583</v>
      </c>
      <c r="E63" s="175">
        <f t="shared" si="0"/>
        <v>0</v>
      </c>
    </row>
    <row r="64" spans="1:7" ht="13.5" customHeight="1">
      <c r="B64" s="19" t="s">
        <v>1446</v>
      </c>
      <c r="E64" s="175">
        <f t="shared" si="0"/>
        <v>0</v>
      </c>
    </row>
    <row r="65" spans="1:7" ht="38.25">
      <c r="B65" s="19" t="s">
        <v>205</v>
      </c>
      <c r="E65" s="175">
        <f t="shared" si="0"/>
        <v>0</v>
      </c>
    </row>
    <row r="66" spans="1:7" ht="25.5">
      <c r="B66" s="19" t="s">
        <v>196</v>
      </c>
      <c r="E66" s="175">
        <f t="shared" si="0"/>
        <v>0</v>
      </c>
    </row>
    <row r="67" spans="1:7" ht="24.75" customHeight="1">
      <c r="B67" s="19" t="s">
        <v>1400</v>
      </c>
      <c r="E67" s="175">
        <f t="shared" si="0"/>
        <v>0</v>
      </c>
    </row>
    <row r="68" spans="1:7" ht="25.5">
      <c r="B68" s="19" t="s">
        <v>1025</v>
      </c>
      <c r="E68" s="175">
        <f t="shared" si="0"/>
        <v>0</v>
      </c>
    </row>
    <row r="69" spans="1:7">
      <c r="B69" s="19" t="s">
        <v>1026</v>
      </c>
      <c r="E69" s="175">
        <f t="shared" si="0"/>
        <v>0</v>
      </c>
    </row>
    <row r="70" spans="1:7" ht="6.75" customHeight="1">
      <c r="B70" s="19"/>
      <c r="E70" s="175">
        <f t="shared" si="0"/>
        <v>0</v>
      </c>
    </row>
    <row r="71" spans="1:7">
      <c r="B71" s="19" t="s">
        <v>199</v>
      </c>
      <c r="C71" s="7" t="s">
        <v>292</v>
      </c>
      <c r="E71" s="175">
        <f t="shared" si="0"/>
        <v>5140</v>
      </c>
      <c r="F71" s="23">
        <f>+D71*E71</f>
        <v>0</v>
      </c>
      <c r="G71" s="180">
        <v>5140</v>
      </c>
    </row>
    <row r="72" spans="1:7">
      <c r="B72" s="19"/>
      <c r="E72" s="175">
        <f t="shared" si="0"/>
        <v>0</v>
      </c>
    </row>
    <row r="73" spans="1:7">
      <c r="A73" s="154" t="s">
        <v>291</v>
      </c>
      <c r="B73" s="33" t="s">
        <v>200</v>
      </c>
      <c r="E73" s="175">
        <f t="shared" si="0"/>
        <v>0</v>
      </c>
    </row>
    <row r="74" spans="1:7">
      <c r="B74" s="123" t="s">
        <v>1398</v>
      </c>
      <c r="E74" s="175">
        <f t="shared" si="0"/>
        <v>0</v>
      </c>
    </row>
    <row r="75" spans="1:7">
      <c r="B75" s="123" t="s">
        <v>1448</v>
      </c>
      <c r="E75" s="175">
        <f t="shared" si="0"/>
        <v>0</v>
      </c>
    </row>
    <row r="76" spans="1:7" ht="14.25" customHeight="1">
      <c r="B76" s="19" t="s">
        <v>1446</v>
      </c>
      <c r="E76" s="175">
        <f t="shared" si="0"/>
        <v>0</v>
      </c>
    </row>
    <row r="77" spans="1:7" ht="38.25">
      <c r="B77" s="19" t="s">
        <v>1583</v>
      </c>
      <c r="E77" s="175">
        <f t="shared" si="0"/>
        <v>0</v>
      </c>
    </row>
    <row r="78" spans="1:7" ht="38.25">
      <c r="B78" s="19" t="s">
        <v>205</v>
      </c>
      <c r="E78" s="175">
        <f t="shared" si="0"/>
        <v>0</v>
      </c>
    </row>
    <row r="79" spans="1:7" ht="25.5">
      <c r="B79" s="19" t="s">
        <v>196</v>
      </c>
      <c r="E79" s="175">
        <f t="shared" si="0"/>
        <v>0</v>
      </c>
    </row>
    <row r="80" spans="1:7" ht="25.5" customHeight="1">
      <c r="B80" s="19" t="s">
        <v>1400</v>
      </c>
      <c r="E80" s="175">
        <f t="shared" si="0"/>
        <v>0</v>
      </c>
    </row>
    <row r="81" spans="1:7" ht="25.5">
      <c r="B81" s="19" t="s">
        <v>1025</v>
      </c>
      <c r="E81" s="175">
        <f t="shared" si="0"/>
        <v>0</v>
      </c>
    </row>
    <row r="82" spans="1:7">
      <c r="B82" s="19" t="s">
        <v>1026</v>
      </c>
      <c r="E82" s="175">
        <f t="shared" si="0"/>
        <v>0</v>
      </c>
    </row>
    <row r="83" spans="1:7" ht="6" customHeight="1">
      <c r="B83" s="19"/>
      <c r="E83" s="175">
        <f t="shared" si="0"/>
        <v>0</v>
      </c>
    </row>
    <row r="84" spans="1:7">
      <c r="B84" s="19" t="s">
        <v>201</v>
      </c>
      <c r="C84" s="7" t="s">
        <v>292</v>
      </c>
      <c r="E84" s="175">
        <f t="shared" si="0"/>
        <v>2100</v>
      </c>
      <c r="F84" s="23">
        <f>+D84*E84</f>
        <v>0</v>
      </c>
      <c r="G84" s="180">
        <v>2100</v>
      </c>
    </row>
    <row r="85" spans="1:7">
      <c r="B85" s="19"/>
      <c r="E85" s="175">
        <f t="shared" si="0"/>
        <v>0</v>
      </c>
    </row>
    <row r="86" spans="1:7">
      <c r="B86" s="19"/>
      <c r="E86" s="175">
        <f t="shared" si="0"/>
        <v>0</v>
      </c>
    </row>
    <row r="87" spans="1:7">
      <c r="A87" s="154" t="s">
        <v>293</v>
      </c>
      <c r="B87" s="33" t="s">
        <v>209</v>
      </c>
      <c r="E87" s="175">
        <f t="shared" si="0"/>
        <v>0</v>
      </c>
    </row>
    <row r="88" spans="1:7">
      <c r="B88" s="33" t="s">
        <v>1945</v>
      </c>
      <c r="E88" s="175">
        <f t="shared" si="0"/>
        <v>0</v>
      </c>
    </row>
    <row r="89" spans="1:7" ht="51">
      <c r="B89" s="19" t="s">
        <v>202</v>
      </c>
      <c r="E89" s="175">
        <f t="shared" si="0"/>
        <v>0</v>
      </c>
    </row>
    <row r="90" spans="1:7" ht="51">
      <c r="B90" s="19" t="s">
        <v>203</v>
      </c>
      <c r="E90" s="175">
        <f t="shared" si="0"/>
        <v>0</v>
      </c>
    </row>
    <row r="91" spans="1:7" ht="38.25">
      <c r="B91" s="19" t="s">
        <v>204</v>
      </c>
      <c r="E91" s="175">
        <f t="shared" si="0"/>
        <v>0</v>
      </c>
    </row>
    <row r="92" spans="1:7" ht="38.25">
      <c r="B92" s="19" t="s">
        <v>205</v>
      </c>
      <c r="E92" s="175">
        <f t="shared" si="0"/>
        <v>0</v>
      </c>
    </row>
    <row r="93" spans="1:7" ht="38.25">
      <c r="B93" s="19" t="s">
        <v>206</v>
      </c>
      <c r="E93" s="175">
        <f t="shared" si="0"/>
        <v>0</v>
      </c>
    </row>
    <row r="94" spans="1:7" ht="25.5">
      <c r="B94" s="19" t="s">
        <v>1025</v>
      </c>
      <c r="E94" s="175">
        <f t="shared" si="0"/>
        <v>0</v>
      </c>
    </row>
    <row r="95" spans="1:7">
      <c r="B95" s="19" t="s">
        <v>1026</v>
      </c>
      <c r="E95" s="175">
        <f t="shared" si="0"/>
        <v>0</v>
      </c>
    </row>
    <row r="96" spans="1:7">
      <c r="B96" s="19" t="s">
        <v>207</v>
      </c>
      <c r="E96" s="175">
        <f t="shared" si="0"/>
        <v>0</v>
      </c>
    </row>
    <row r="97" spans="1:7">
      <c r="B97" s="19"/>
      <c r="E97" s="175">
        <f t="shared" si="0"/>
        <v>0</v>
      </c>
    </row>
    <row r="98" spans="1:7">
      <c r="B98" s="19" t="s">
        <v>208</v>
      </c>
      <c r="C98" s="7" t="s">
        <v>289</v>
      </c>
      <c r="E98" s="175">
        <f t="shared" si="0"/>
        <v>990</v>
      </c>
      <c r="F98" s="23">
        <f>+D98*E98</f>
        <v>0</v>
      </c>
      <c r="G98" s="180">
        <v>990</v>
      </c>
    </row>
    <row r="99" spans="1:7">
      <c r="B99" s="19"/>
      <c r="E99" s="175">
        <f t="shared" si="0"/>
        <v>0</v>
      </c>
    </row>
    <row r="100" spans="1:7">
      <c r="A100" s="154" t="s">
        <v>1421</v>
      </c>
      <c r="B100" s="33" t="s">
        <v>1944</v>
      </c>
      <c r="E100" s="175">
        <f t="shared" si="0"/>
        <v>0</v>
      </c>
    </row>
    <row r="101" spans="1:7" ht="51">
      <c r="B101" s="19" t="s">
        <v>202</v>
      </c>
      <c r="E101" s="175">
        <f t="shared" si="0"/>
        <v>0</v>
      </c>
    </row>
    <row r="102" spans="1:7" ht="51">
      <c r="B102" s="19" t="s">
        <v>203</v>
      </c>
      <c r="E102" s="175">
        <f t="shared" si="0"/>
        <v>0</v>
      </c>
    </row>
    <row r="103" spans="1:7" ht="38.25">
      <c r="B103" s="19" t="s">
        <v>204</v>
      </c>
      <c r="E103" s="175">
        <f t="shared" si="0"/>
        <v>0</v>
      </c>
    </row>
    <row r="104" spans="1:7" ht="38.25">
      <c r="B104" s="19" t="s">
        <v>205</v>
      </c>
      <c r="E104" s="175">
        <f t="shared" si="0"/>
        <v>0</v>
      </c>
    </row>
    <row r="105" spans="1:7" ht="38.25">
      <c r="B105" s="19" t="s">
        <v>206</v>
      </c>
      <c r="E105" s="175">
        <f t="shared" si="0"/>
        <v>0</v>
      </c>
    </row>
    <row r="106" spans="1:7" ht="25.5">
      <c r="B106" s="19" t="s">
        <v>1025</v>
      </c>
      <c r="E106" s="175">
        <f t="shared" si="0"/>
        <v>0</v>
      </c>
    </row>
    <row r="107" spans="1:7">
      <c r="B107" s="19" t="s">
        <v>1026</v>
      </c>
      <c r="E107" s="175">
        <f t="shared" si="0"/>
        <v>0</v>
      </c>
    </row>
    <row r="108" spans="1:7">
      <c r="B108" s="19" t="s">
        <v>207</v>
      </c>
      <c r="E108" s="175">
        <f t="shared" si="0"/>
        <v>0</v>
      </c>
    </row>
    <row r="109" spans="1:7" ht="12.75" customHeight="1">
      <c r="B109" s="19" t="s">
        <v>208</v>
      </c>
      <c r="C109" s="7" t="s">
        <v>289</v>
      </c>
      <c r="E109" s="175">
        <f t="shared" ref="E109:E147" si="1">ROUND(G109*$G$42,0)</f>
        <v>810</v>
      </c>
      <c r="F109" s="23">
        <f>+D109*E109</f>
        <v>0</v>
      </c>
      <c r="G109" s="180">
        <v>810</v>
      </c>
    </row>
    <row r="110" spans="1:7" ht="12.75" customHeight="1">
      <c r="B110" s="19"/>
      <c r="E110" s="175">
        <f t="shared" si="1"/>
        <v>0</v>
      </c>
    </row>
    <row r="111" spans="1:7" ht="25.5" customHeight="1">
      <c r="A111" s="154" t="s">
        <v>1422</v>
      </c>
      <c r="B111" s="123" t="s">
        <v>1943</v>
      </c>
      <c r="E111" s="175">
        <f t="shared" si="1"/>
        <v>0</v>
      </c>
    </row>
    <row r="112" spans="1:7" ht="51">
      <c r="B112" s="142" t="s">
        <v>122</v>
      </c>
      <c r="E112" s="175">
        <f t="shared" si="1"/>
        <v>0</v>
      </c>
    </row>
    <row r="113" spans="1:7" ht="25.5">
      <c r="B113" s="19" t="s">
        <v>1085</v>
      </c>
      <c r="E113" s="175">
        <f t="shared" si="1"/>
        <v>0</v>
      </c>
    </row>
    <row r="114" spans="1:7" ht="38.25" customHeight="1">
      <c r="B114" s="19" t="s">
        <v>1434</v>
      </c>
      <c r="E114" s="175">
        <f t="shared" si="1"/>
        <v>0</v>
      </c>
    </row>
    <row r="115" spans="1:7" ht="51">
      <c r="B115" s="19" t="s">
        <v>1435</v>
      </c>
      <c r="E115" s="175">
        <f t="shared" si="1"/>
        <v>0</v>
      </c>
    </row>
    <row r="116" spans="1:7" ht="38.25">
      <c r="B116" s="19" t="s">
        <v>1436</v>
      </c>
      <c r="E116" s="175">
        <f t="shared" si="1"/>
        <v>0</v>
      </c>
    </row>
    <row r="117" spans="1:7" ht="38.25">
      <c r="B117" s="19" t="s">
        <v>1437</v>
      </c>
      <c r="E117" s="175">
        <f t="shared" si="1"/>
        <v>0</v>
      </c>
    </row>
    <row r="118" spans="1:7" ht="51" customHeight="1">
      <c r="B118" s="19" t="s">
        <v>210</v>
      </c>
      <c r="E118" s="175">
        <f t="shared" si="1"/>
        <v>0</v>
      </c>
    </row>
    <row r="119" spans="1:7">
      <c r="B119" s="19" t="s">
        <v>121</v>
      </c>
      <c r="E119" s="175">
        <f t="shared" si="1"/>
        <v>0</v>
      </c>
    </row>
    <row r="120" spans="1:7" ht="38.25">
      <c r="B120" s="19" t="s">
        <v>205</v>
      </c>
      <c r="E120" s="175">
        <f t="shared" si="1"/>
        <v>0</v>
      </c>
    </row>
    <row r="121" spans="1:7" ht="38.25">
      <c r="B121" s="19" t="s">
        <v>206</v>
      </c>
      <c r="E121" s="175">
        <f t="shared" si="1"/>
        <v>0</v>
      </c>
    </row>
    <row r="122" spans="1:7">
      <c r="B122" s="19" t="s">
        <v>110</v>
      </c>
      <c r="E122" s="175">
        <f t="shared" si="1"/>
        <v>0</v>
      </c>
    </row>
    <row r="123" spans="1:7" ht="25.5">
      <c r="B123" s="19" t="s">
        <v>1025</v>
      </c>
      <c r="E123" s="175">
        <f t="shared" si="1"/>
        <v>0</v>
      </c>
    </row>
    <row r="124" spans="1:7">
      <c r="B124" s="19" t="s">
        <v>1438</v>
      </c>
      <c r="E124" s="175">
        <f t="shared" si="1"/>
        <v>0</v>
      </c>
    </row>
    <row r="125" spans="1:7">
      <c r="B125" s="19" t="s">
        <v>109</v>
      </c>
      <c r="E125" s="175">
        <f t="shared" si="1"/>
        <v>0</v>
      </c>
    </row>
    <row r="126" spans="1:7">
      <c r="B126" s="19" t="s">
        <v>1026</v>
      </c>
      <c r="C126" s="7" t="s">
        <v>979</v>
      </c>
      <c r="E126" s="175">
        <f t="shared" si="1"/>
        <v>16</v>
      </c>
      <c r="F126" s="23">
        <f>+D126*E126</f>
        <v>0</v>
      </c>
      <c r="G126" s="180">
        <v>16</v>
      </c>
    </row>
    <row r="127" spans="1:7">
      <c r="A127" s="153"/>
      <c r="B127" s="19"/>
      <c r="E127" s="175">
        <f t="shared" si="1"/>
        <v>0</v>
      </c>
    </row>
    <row r="128" spans="1:7">
      <c r="A128" s="153" t="s">
        <v>1424</v>
      </c>
      <c r="B128" s="37" t="s">
        <v>1452</v>
      </c>
      <c r="E128" s="175">
        <f t="shared" si="1"/>
        <v>0</v>
      </c>
    </row>
    <row r="129" spans="1:7" ht="51">
      <c r="A129" s="153"/>
      <c r="B129" s="19" t="s">
        <v>202</v>
      </c>
      <c r="E129" s="175">
        <f t="shared" si="1"/>
        <v>0</v>
      </c>
    </row>
    <row r="130" spans="1:7" ht="51">
      <c r="A130" s="153"/>
      <c r="B130" s="19" t="s">
        <v>203</v>
      </c>
      <c r="E130" s="175">
        <f t="shared" si="1"/>
        <v>0</v>
      </c>
    </row>
    <row r="131" spans="1:7" ht="25.5" customHeight="1">
      <c r="A131" s="153"/>
      <c r="B131" s="19" t="s">
        <v>204</v>
      </c>
      <c r="E131" s="175">
        <f t="shared" si="1"/>
        <v>0</v>
      </c>
    </row>
    <row r="132" spans="1:7" ht="38.25">
      <c r="A132" s="153"/>
      <c r="B132" s="19" t="s">
        <v>205</v>
      </c>
      <c r="E132" s="175">
        <f t="shared" si="1"/>
        <v>0</v>
      </c>
    </row>
    <row r="133" spans="1:7">
      <c r="A133" s="153"/>
      <c r="B133" s="19" t="s">
        <v>1453</v>
      </c>
      <c r="E133" s="175">
        <f t="shared" si="1"/>
        <v>0</v>
      </c>
    </row>
    <row r="134" spans="1:7" ht="25.5">
      <c r="A134" s="153"/>
      <c r="B134" s="19" t="s">
        <v>1025</v>
      </c>
      <c r="E134" s="175">
        <f t="shared" si="1"/>
        <v>0</v>
      </c>
    </row>
    <row r="135" spans="1:7">
      <c r="A135" s="153"/>
      <c r="B135" s="19" t="s">
        <v>1026</v>
      </c>
      <c r="E135" s="175">
        <f t="shared" si="1"/>
        <v>0</v>
      </c>
    </row>
    <row r="136" spans="1:7">
      <c r="A136" s="153"/>
      <c r="B136" s="19" t="s">
        <v>208</v>
      </c>
      <c r="C136" s="7" t="s">
        <v>289</v>
      </c>
      <c r="E136" s="175">
        <f t="shared" si="1"/>
        <v>1100</v>
      </c>
      <c r="F136" s="23">
        <f>+D136*E136</f>
        <v>0</v>
      </c>
      <c r="G136" s="180">
        <v>1100</v>
      </c>
    </row>
    <row r="137" spans="1:7">
      <c r="A137" s="153"/>
      <c r="B137" s="19"/>
      <c r="E137" s="175">
        <f t="shared" si="1"/>
        <v>0</v>
      </c>
    </row>
    <row r="138" spans="1:7" ht="25.5">
      <c r="A138" s="153" t="s">
        <v>931</v>
      </c>
      <c r="B138" s="123" t="s">
        <v>471</v>
      </c>
      <c r="E138" s="175">
        <f t="shared" si="1"/>
        <v>0</v>
      </c>
    </row>
    <row r="139" spans="1:7" ht="51">
      <c r="A139" s="153"/>
      <c r="B139" s="19" t="s">
        <v>472</v>
      </c>
      <c r="E139" s="175">
        <f t="shared" si="1"/>
        <v>0</v>
      </c>
    </row>
    <row r="140" spans="1:7" ht="51">
      <c r="A140" s="153"/>
      <c r="B140" s="19" t="s">
        <v>473</v>
      </c>
      <c r="E140" s="175">
        <f t="shared" si="1"/>
        <v>0</v>
      </c>
    </row>
    <row r="141" spans="1:7" ht="38.25">
      <c r="A141" s="153"/>
      <c r="B141" s="19" t="s">
        <v>474</v>
      </c>
      <c r="E141" s="175">
        <f t="shared" si="1"/>
        <v>0</v>
      </c>
    </row>
    <row r="142" spans="1:7" ht="63.75">
      <c r="A142" s="153"/>
      <c r="B142" s="19" t="s">
        <v>475</v>
      </c>
      <c r="E142" s="175">
        <f t="shared" si="1"/>
        <v>0</v>
      </c>
    </row>
    <row r="143" spans="1:7" ht="25.5">
      <c r="A143" s="153"/>
      <c r="B143" s="19" t="s">
        <v>476</v>
      </c>
      <c r="E143" s="175">
        <f t="shared" si="1"/>
        <v>0</v>
      </c>
    </row>
    <row r="144" spans="1:7">
      <c r="A144" s="153"/>
      <c r="B144" s="19" t="s">
        <v>477</v>
      </c>
      <c r="E144" s="175">
        <f t="shared" si="1"/>
        <v>0</v>
      </c>
    </row>
    <row r="145" spans="1:7">
      <c r="A145" s="153"/>
      <c r="B145" s="19" t="s">
        <v>478</v>
      </c>
      <c r="E145" s="175">
        <f t="shared" si="1"/>
        <v>0</v>
      </c>
    </row>
    <row r="146" spans="1:7">
      <c r="A146" s="153"/>
      <c r="B146" s="19"/>
      <c r="E146" s="175">
        <f t="shared" si="1"/>
        <v>0</v>
      </c>
    </row>
    <row r="147" spans="1:7">
      <c r="A147" s="153"/>
      <c r="B147" s="19" t="s">
        <v>479</v>
      </c>
      <c r="C147" s="7" t="s">
        <v>979</v>
      </c>
      <c r="E147" s="175">
        <f t="shared" si="1"/>
        <v>16</v>
      </c>
      <c r="F147" s="23">
        <f>+D147*E147</f>
        <v>0</v>
      </c>
      <c r="G147" s="180">
        <v>16</v>
      </c>
    </row>
    <row r="148" spans="1:7">
      <c r="A148" s="153"/>
      <c r="B148" s="19"/>
    </row>
    <row r="149" spans="1:7">
      <c r="A149" s="153"/>
      <c r="B149" s="19"/>
    </row>
    <row r="150" spans="1:7" ht="12.75" customHeight="1">
      <c r="B150" s="19"/>
      <c r="F150" s="10"/>
    </row>
    <row r="151" spans="1:7">
      <c r="B151" s="292" t="s">
        <v>804</v>
      </c>
      <c r="C151" s="293"/>
      <c r="D151" s="293"/>
      <c r="E151" s="186"/>
      <c r="F151" s="135">
        <f>SUM(F30:F150)</f>
        <v>0</v>
      </c>
      <c r="G151" s="183"/>
    </row>
  </sheetData>
  <mergeCells count="2">
    <mergeCell ref="A3:F3"/>
    <mergeCell ref="B151:D151"/>
  </mergeCells>
  <phoneticPr fontId="0" type="noConversion"/>
  <pageMargins left="0.94488188976377963" right="0.15748031496062992" top="0.98425196850393704" bottom="0.98425196850393704" header="0.51181102362204722" footer="0.51181102362204722"/>
  <pageSetup paperSize="9" firstPageNumber="57" orientation="portrait" useFirstPageNumber="1" horizontalDpi="300" verticalDpi="300" r:id="rId1"/>
  <headerFooter alignWithMargins="0">
    <oddHeader>&amp;F</oddHeader>
    <oddFooter>Troškovnik Stacionar,dil.A-B-C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G311"/>
  <sheetViews>
    <sheetView view="pageBreakPreview" topLeftCell="A39" zoomScale="60" workbookViewId="0">
      <selection activeCell="G39"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3.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97" t="s">
        <v>81</v>
      </c>
      <c r="B3" s="298"/>
      <c r="C3" s="298"/>
      <c r="D3" s="298"/>
      <c r="E3" s="298"/>
      <c r="F3" s="298"/>
    </row>
    <row r="4" spans="1:7" ht="12.75" customHeight="1"/>
    <row r="5" spans="1:7" ht="25.5" customHeight="1">
      <c r="B5" s="19" t="s">
        <v>1306</v>
      </c>
    </row>
    <row r="6" spans="1:7" ht="38.25" customHeight="1">
      <c r="B6" s="19" t="s">
        <v>1307</v>
      </c>
    </row>
    <row r="7" spans="1:7" ht="25.5" customHeight="1">
      <c r="B7" s="19" t="s">
        <v>1721</v>
      </c>
    </row>
    <row r="8" spans="1:7" ht="38.25" customHeight="1">
      <c r="B8" s="19" t="s">
        <v>1308</v>
      </c>
    </row>
    <row r="9" spans="1:7" ht="63.75" customHeight="1">
      <c r="B9" s="19" t="s">
        <v>1309</v>
      </c>
    </row>
    <row r="10" spans="1:7" ht="25.5" customHeight="1">
      <c r="B10" s="19" t="s">
        <v>1310</v>
      </c>
    </row>
    <row r="11" spans="1:7" ht="51" customHeight="1">
      <c r="B11" s="19" t="s">
        <v>688</v>
      </c>
    </row>
    <row r="12" spans="1:7" ht="38.25" customHeight="1">
      <c r="B12" s="19" t="s">
        <v>1145</v>
      </c>
    </row>
    <row r="13" spans="1:7" ht="25.5" customHeight="1">
      <c r="B13" s="19" t="s">
        <v>1146</v>
      </c>
    </row>
    <row r="14" spans="1:7" ht="25.5" customHeight="1">
      <c r="B14" s="19" t="s">
        <v>1311</v>
      </c>
    </row>
    <row r="15" spans="1:7" ht="114.75" customHeight="1">
      <c r="B15" s="19" t="s">
        <v>1805</v>
      </c>
    </row>
    <row r="16" spans="1:7" ht="12.75" customHeight="1">
      <c r="B16" s="19"/>
    </row>
    <row r="17" spans="1:7" ht="12.75" customHeight="1">
      <c r="B17" s="19" t="s">
        <v>1248</v>
      </c>
    </row>
    <row r="18" spans="1:7" ht="51" customHeight="1">
      <c r="B18" s="22" t="s">
        <v>493</v>
      </c>
    </row>
    <row r="19" spans="1:7" ht="38.25" customHeight="1">
      <c r="B19" s="22" t="s">
        <v>494</v>
      </c>
    </row>
    <row r="20" spans="1:7" ht="12.75" customHeight="1">
      <c r="B20" s="19"/>
    </row>
    <row r="21" spans="1:7" ht="12.75" customHeight="1">
      <c r="A21" s="47" t="s">
        <v>277</v>
      </c>
      <c r="B21" s="48" t="s">
        <v>1317</v>
      </c>
    </row>
    <row r="22" spans="1:7" ht="25.5" customHeight="1">
      <c r="B22" s="19" t="s">
        <v>1314</v>
      </c>
    </row>
    <row r="23" spans="1:7" ht="25.5" customHeight="1">
      <c r="B23" s="19" t="s">
        <v>1315</v>
      </c>
    </row>
    <row r="24" spans="1:7" ht="12.75" customHeight="1">
      <c r="B24" s="19" t="s">
        <v>1312</v>
      </c>
    </row>
    <row r="25" spans="1:7" ht="25.5" customHeight="1">
      <c r="A25" s="39"/>
      <c r="B25" s="40" t="s">
        <v>1316</v>
      </c>
    </row>
    <row r="26" spans="1:7" ht="6" customHeight="1">
      <c r="B26" s="19"/>
    </row>
    <row r="27" spans="1:7" ht="12.75" customHeight="1">
      <c r="B27" s="19" t="s">
        <v>1313</v>
      </c>
      <c r="C27" s="7" t="s">
        <v>292</v>
      </c>
      <c r="D27" s="6">
        <v>3</v>
      </c>
      <c r="E27" s="8">
        <v>3150</v>
      </c>
      <c r="F27" s="6">
        <f>+D27*E27</f>
        <v>9450</v>
      </c>
      <c r="G27" s="106">
        <v>3150</v>
      </c>
    </row>
    <row r="28" spans="1:7" ht="12.75" customHeight="1">
      <c r="B28" s="19"/>
      <c r="G28" s="106"/>
    </row>
    <row r="29" spans="1:7" ht="12.75" customHeight="1">
      <c r="A29" s="47" t="s">
        <v>280</v>
      </c>
      <c r="B29" s="48" t="s">
        <v>1163</v>
      </c>
      <c r="G29" s="106"/>
    </row>
    <row r="30" spans="1:7" ht="25.5" customHeight="1">
      <c r="B30" s="19" t="s">
        <v>1314</v>
      </c>
      <c r="G30" s="106"/>
    </row>
    <row r="31" spans="1:7" ht="25.5" customHeight="1">
      <c r="B31" s="19" t="s">
        <v>1161</v>
      </c>
      <c r="G31" s="106"/>
    </row>
    <row r="32" spans="1:7" ht="12.75" customHeight="1">
      <c r="B32" s="19" t="s">
        <v>1312</v>
      </c>
      <c r="G32" s="106"/>
    </row>
    <row r="33" spans="1:7" ht="25.5" customHeight="1">
      <c r="A33" s="39"/>
      <c r="B33" s="40" t="s">
        <v>1316</v>
      </c>
      <c r="G33" s="106"/>
    </row>
    <row r="34" spans="1:7" ht="6" customHeight="1">
      <c r="B34" s="19"/>
      <c r="G34" s="106"/>
    </row>
    <row r="35" spans="1:7" ht="12.75" customHeight="1">
      <c r="B35" s="19" t="s">
        <v>1162</v>
      </c>
      <c r="C35" s="7" t="s">
        <v>292</v>
      </c>
      <c r="D35" s="6">
        <v>11</v>
      </c>
      <c r="E35" s="8">
        <v>3250</v>
      </c>
      <c r="F35" s="6">
        <f>+D35*E35</f>
        <v>35750</v>
      </c>
      <c r="G35" s="106">
        <v>3250</v>
      </c>
    </row>
    <row r="36" spans="1:7" ht="12.75" customHeight="1">
      <c r="B36" s="19"/>
      <c r="G36" s="106"/>
    </row>
    <row r="37" spans="1:7" ht="12.75" customHeight="1">
      <c r="A37" s="36" t="s">
        <v>290</v>
      </c>
      <c r="B37" s="37" t="s">
        <v>1164</v>
      </c>
      <c r="G37" s="106"/>
    </row>
    <row r="38" spans="1:7" ht="12.75" customHeight="1">
      <c r="B38" s="19" t="s">
        <v>167</v>
      </c>
      <c r="G38" s="106"/>
    </row>
    <row r="39" spans="1:7" ht="25.5" customHeight="1">
      <c r="B39" s="40" t="s">
        <v>1165</v>
      </c>
      <c r="G39" s="106"/>
    </row>
    <row r="40" spans="1:7" ht="6" customHeight="1">
      <c r="B40" s="19"/>
      <c r="G40" s="106"/>
    </row>
    <row r="41" spans="1:7" ht="12.75" customHeight="1">
      <c r="B41" s="19" t="s">
        <v>1162</v>
      </c>
      <c r="C41" s="7" t="s">
        <v>292</v>
      </c>
      <c r="D41" s="6">
        <v>1</v>
      </c>
      <c r="E41" s="8">
        <v>11500</v>
      </c>
      <c r="F41" s="6">
        <f>+D41*E41</f>
        <v>11500</v>
      </c>
      <c r="G41" s="106">
        <v>11500</v>
      </c>
    </row>
    <row r="42" spans="1:7" ht="12.75" customHeight="1">
      <c r="B42" s="19"/>
      <c r="G42" s="106"/>
    </row>
    <row r="43" spans="1:7" ht="12.75" customHeight="1">
      <c r="A43" s="36" t="s">
        <v>291</v>
      </c>
      <c r="B43" s="37" t="s">
        <v>165</v>
      </c>
      <c r="G43" s="106"/>
    </row>
    <row r="44" spans="1:7" ht="25.5" customHeight="1">
      <c r="B44" s="19" t="s">
        <v>1314</v>
      </c>
      <c r="G44" s="106"/>
    </row>
    <row r="45" spans="1:7" ht="25.5" customHeight="1">
      <c r="B45" s="19" t="s">
        <v>1161</v>
      </c>
      <c r="G45" s="106"/>
    </row>
    <row r="46" spans="1:7" ht="12.75" customHeight="1">
      <c r="B46" s="19" t="s">
        <v>1312</v>
      </c>
      <c r="G46" s="106"/>
    </row>
    <row r="47" spans="1:7" ht="25.5" customHeight="1">
      <c r="A47" s="39"/>
      <c r="B47" s="40" t="s">
        <v>1316</v>
      </c>
      <c r="G47" s="106"/>
    </row>
    <row r="48" spans="1:7" ht="6" customHeight="1">
      <c r="B48" s="19"/>
      <c r="G48" s="106"/>
    </row>
    <row r="49" spans="1:7" ht="12.75" customHeight="1">
      <c r="B49" s="19" t="s">
        <v>166</v>
      </c>
      <c r="C49" s="7" t="s">
        <v>292</v>
      </c>
      <c r="D49" s="6">
        <v>1</v>
      </c>
      <c r="E49" s="8">
        <v>3100</v>
      </c>
      <c r="F49" s="6">
        <f>+D49*E49</f>
        <v>3100</v>
      </c>
      <c r="G49" s="106">
        <v>3100</v>
      </c>
    </row>
    <row r="50" spans="1:7" ht="12.75" customHeight="1">
      <c r="B50" s="19"/>
      <c r="G50" s="106"/>
    </row>
    <row r="51" spans="1:7" ht="12.75" customHeight="1">
      <c r="A51" s="36" t="s">
        <v>293</v>
      </c>
      <c r="B51" s="37" t="s">
        <v>169</v>
      </c>
      <c r="G51" s="106"/>
    </row>
    <row r="52" spans="1:7" ht="12.75" customHeight="1">
      <c r="B52" s="19" t="s">
        <v>168</v>
      </c>
      <c r="G52" s="106"/>
    </row>
    <row r="53" spans="1:7" ht="25.5" customHeight="1">
      <c r="B53" s="40" t="s">
        <v>1165</v>
      </c>
      <c r="G53" s="106"/>
    </row>
    <row r="54" spans="1:7" ht="6" customHeight="1">
      <c r="B54" s="19"/>
      <c r="G54" s="106"/>
    </row>
    <row r="55" spans="1:7" ht="12.75" customHeight="1">
      <c r="B55" s="19" t="s">
        <v>166</v>
      </c>
      <c r="C55" s="7" t="s">
        <v>292</v>
      </c>
      <c r="D55" s="6">
        <v>1</v>
      </c>
      <c r="E55" s="8">
        <v>9500</v>
      </c>
      <c r="F55" s="6">
        <f>+D55*E55</f>
        <v>9500</v>
      </c>
      <c r="G55" s="106">
        <v>9500</v>
      </c>
    </row>
    <row r="56" spans="1:7" ht="12.75" customHeight="1">
      <c r="B56" s="19"/>
      <c r="G56" s="106"/>
    </row>
    <row r="57" spans="1:7" ht="12.75" customHeight="1">
      <c r="A57" s="36" t="s">
        <v>1421</v>
      </c>
      <c r="B57" s="37" t="s">
        <v>170</v>
      </c>
      <c r="G57" s="106"/>
    </row>
    <row r="58" spans="1:7" ht="25.5" customHeight="1">
      <c r="B58" s="19" t="s">
        <v>171</v>
      </c>
      <c r="G58" s="106"/>
    </row>
    <row r="59" spans="1:7" ht="25.5" customHeight="1">
      <c r="B59" s="19" t="s">
        <v>172</v>
      </c>
      <c r="G59" s="106"/>
    </row>
    <row r="60" spans="1:7" ht="12.75" customHeight="1">
      <c r="B60" s="19" t="s">
        <v>1312</v>
      </c>
      <c r="G60" s="106"/>
    </row>
    <row r="61" spans="1:7" ht="25.5" customHeight="1">
      <c r="A61" s="39"/>
      <c r="B61" s="40" t="s">
        <v>1316</v>
      </c>
      <c r="G61" s="106"/>
    </row>
    <row r="62" spans="1:7" ht="6" customHeight="1">
      <c r="B62" s="19"/>
      <c r="G62" s="106"/>
    </row>
    <row r="63" spans="1:7" ht="12.75" customHeight="1">
      <c r="B63" s="19" t="s">
        <v>1592</v>
      </c>
      <c r="C63" s="7" t="s">
        <v>292</v>
      </c>
      <c r="D63" s="6">
        <v>1</v>
      </c>
      <c r="E63" s="8">
        <v>2900</v>
      </c>
      <c r="F63" s="6">
        <f>+D63*E63</f>
        <v>2900</v>
      </c>
      <c r="G63" s="106">
        <v>2900</v>
      </c>
    </row>
    <row r="64" spans="1:7" ht="12.75" customHeight="1">
      <c r="B64" s="19"/>
      <c r="G64" s="106"/>
    </row>
    <row r="65" spans="1:7" ht="12.75" customHeight="1">
      <c r="A65" s="36" t="s">
        <v>1422</v>
      </c>
      <c r="B65" s="37" t="s">
        <v>1593</v>
      </c>
      <c r="G65" s="106"/>
    </row>
    <row r="66" spans="1:7" ht="25.5" customHeight="1">
      <c r="B66" s="19" t="s">
        <v>1598</v>
      </c>
      <c r="G66" s="106"/>
    </row>
    <row r="67" spans="1:7" ht="12.75" customHeight="1">
      <c r="B67" s="19" t="s">
        <v>1596</v>
      </c>
      <c r="G67" s="106"/>
    </row>
    <row r="68" spans="1:7" ht="12.75" customHeight="1">
      <c r="B68" s="19" t="s">
        <v>1312</v>
      </c>
      <c r="G68" s="106"/>
    </row>
    <row r="69" spans="1:7" ht="25.5" customHeight="1">
      <c r="A69" s="39"/>
      <c r="B69" s="40" t="s">
        <v>1316</v>
      </c>
      <c r="G69" s="106"/>
    </row>
    <row r="70" spans="1:7" ht="6" customHeight="1">
      <c r="B70" s="19"/>
      <c r="G70" s="106"/>
    </row>
    <row r="71" spans="1:7" ht="12.75" customHeight="1">
      <c r="B71" s="19" t="s">
        <v>1594</v>
      </c>
      <c r="C71" s="7" t="s">
        <v>292</v>
      </c>
      <c r="D71" s="6">
        <v>1</v>
      </c>
      <c r="E71" s="8">
        <v>2200</v>
      </c>
      <c r="F71" s="6">
        <f>+D71*E71</f>
        <v>2200</v>
      </c>
      <c r="G71" s="106">
        <v>2200</v>
      </c>
    </row>
    <row r="72" spans="1:7" ht="12.75" customHeight="1">
      <c r="B72" s="19"/>
      <c r="G72" s="106"/>
    </row>
    <row r="73" spans="1:7" ht="12.75" customHeight="1">
      <c r="A73" s="36" t="s">
        <v>1424</v>
      </c>
      <c r="B73" s="37" t="s">
        <v>1595</v>
      </c>
      <c r="G73" s="106"/>
    </row>
    <row r="74" spans="1:7" ht="38.25" customHeight="1">
      <c r="B74" s="19" t="s">
        <v>1597</v>
      </c>
      <c r="G74" s="106"/>
    </row>
    <row r="75" spans="1:7" ht="25.5" customHeight="1">
      <c r="B75" s="19" t="s">
        <v>1599</v>
      </c>
      <c r="G75" s="106"/>
    </row>
    <row r="76" spans="1:7" ht="12.75" customHeight="1">
      <c r="B76" s="19" t="s">
        <v>1312</v>
      </c>
      <c r="G76" s="106"/>
    </row>
    <row r="77" spans="1:7" ht="25.5" customHeight="1">
      <c r="A77" s="39"/>
      <c r="B77" s="40" t="s">
        <v>1316</v>
      </c>
      <c r="G77" s="106"/>
    </row>
    <row r="78" spans="1:7" ht="6" customHeight="1">
      <c r="B78" s="19"/>
      <c r="G78" s="106"/>
    </row>
    <row r="79" spans="1:7" ht="12.75" customHeight="1">
      <c r="B79" s="19" t="s">
        <v>1594</v>
      </c>
      <c r="C79" s="7" t="s">
        <v>292</v>
      </c>
      <c r="D79" s="6">
        <v>3</v>
      </c>
      <c r="E79" s="8">
        <v>2200</v>
      </c>
      <c r="F79" s="6">
        <f>+D79*E79</f>
        <v>6600</v>
      </c>
      <c r="G79" s="106">
        <v>2200</v>
      </c>
    </row>
    <row r="80" spans="1:7" ht="12.75" customHeight="1">
      <c r="B80" s="19"/>
      <c r="G80" s="106"/>
    </row>
    <row r="81" spans="1:7" ht="12.75" customHeight="1">
      <c r="A81" s="36" t="s">
        <v>931</v>
      </c>
      <c r="B81" s="37" t="s">
        <v>1600</v>
      </c>
      <c r="G81" s="106"/>
    </row>
    <row r="82" spans="1:7" ht="38.25" customHeight="1">
      <c r="B82" s="19" t="s">
        <v>656</v>
      </c>
      <c r="G82" s="106"/>
    </row>
    <row r="83" spans="1:7" ht="12.75" customHeight="1">
      <c r="B83" s="19" t="s">
        <v>1601</v>
      </c>
      <c r="G83" s="106"/>
    </row>
    <row r="84" spans="1:7" ht="25.5" customHeight="1">
      <c r="A84" s="39"/>
      <c r="B84" s="40" t="s">
        <v>1316</v>
      </c>
      <c r="G84" s="106"/>
    </row>
    <row r="85" spans="1:7" ht="6" customHeight="1">
      <c r="B85" s="19"/>
      <c r="G85" s="106"/>
    </row>
    <row r="86" spans="1:7" ht="12.75" customHeight="1">
      <c r="B86" s="19" t="s">
        <v>657</v>
      </c>
      <c r="C86" s="7" t="s">
        <v>292</v>
      </c>
      <c r="D86" s="6">
        <v>1</v>
      </c>
      <c r="E86" s="8">
        <v>1800</v>
      </c>
      <c r="F86" s="6">
        <f>+D86*E86</f>
        <v>1800</v>
      </c>
      <c r="G86" s="106">
        <v>1800</v>
      </c>
    </row>
    <row r="87" spans="1:7" ht="12.75" customHeight="1">
      <c r="B87" s="19"/>
      <c r="G87" s="106"/>
    </row>
    <row r="88" spans="1:7" ht="12.75" customHeight="1">
      <c r="A88" s="36" t="s">
        <v>653</v>
      </c>
      <c r="B88" s="37" t="s">
        <v>658</v>
      </c>
      <c r="G88" s="106"/>
    </row>
    <row r="89" spans="1:7" ht="12.75" customHeight="1">
      <c r="B89" s="19" t="s">
        <v>1597</v>
      </c>
      <c r="G89" s="106"/>
    </row>
    <row r="90" spans="1:7" ht="12.75" customHeight="1">
      <c r="B90" s="19" t="s">
        <v>659</v>
      </c>
      <c r="E90" s="27"/>
      <c r="G90" s="107"/>
    </row>
    <row r="91" spans="1:7" ht="12.75" customHeight="1">
      <c r="B91" s="19" t="s">
        <v>1312</v>
      </c>
      <c r="G91" s="106"/>
    </row>
    <row r="92" spans="1:7" ht="25.5" customHeight="1">
      <c r="A92" s="39"/>
      <c r="B92" s="40" t="s">
        <v>1316</v>
      </c>
      <c r="G92" s="106"/>
    </row>
    <row r="93" spans="1:7" ht="6" customHeight="1">
      <c r="B93" s="19"/>
      <c r="G93" s="106"/>
    </row>
    <row r="94" spans="1:7" ht="12.75" customHeight="1">
      <c r="B94" s="19" t="s">
        <v>660</v>
      </c>
      <c r="C94" s="7" t="s">
        <v>292</v>
      </c>
      <c r="D94" s="6">
        <v>3</v>
      </c>
      <c r="E94" s="8">
        <v>950</v>
      </c>
      <c r="F94" s="6">
        <f>+D94*E94</f>
        <v>2850</v>
      </c>
      <c r="G94" s="106">
        <v>950</v>
      </c>
    </row>
    <row r="95" spans="1:7" ht="12.75" customHeight="1">
      <c r="B95" s="19"/>
      <c r="G95" s="106"/>
    </row>
    <row r="96" spans="1:7" ht="12.75" customHeight="1">
      <c r="A96" s="36" t="s">
        <v>654</v>
      </c>
      <c r="B96" s="37" t="s">
        <v>661</v>
      </c>
      <c r="G96" s="106"/>
    </row>
    <row r="97" spans="1:7" ht="38.25" customHeight="1">
      <c r="B97" s="19" t="s">
        <v>662</v>
      </c>
      <c r="G97" s="106"/>
    </row>
    <row r="98" spans="1:7" ht="12.75" customHeight="1">
      <c r="B98" s="5" t="s">
        <v>918</v>
      </c>
      <c r="G98" s="106"/>
    </row>
    <row r="99" spans="1:7" ht="12.75" customHeight="1">
      <c r="B99" s="19" t="s">
        <v>1312</v>
      </c>
      <c r="G99" s="106"/>
    </row>
    <row r="100" spans="1:7" ht="25.5" customHeight="1">
      <c r="A100" s="39"/>
      <c r="B100" s="40" t="s">
        <v>1316</v>
      </c>
      <c r="G100" s="106"/>
    </row>
    <row r="101" spans="1:7" ht="6" customHeight="1">
      <c r="B101" s="19"/>
      <c r="G101" s="106"/>
    </row>
    <row r="102" spans="1:7" ht="12.75" customHeight="1">
      <c r="B102" s="19" t="s">
        <v>708</v>
      </c>
      <c r="C102" s="7" t="s">
        <v>292</v>
      </c>
      <c r="D102" s="6">
        <v>1</v>
      </c>
      <c r="E102" s="8">
        <v>3800</v>
      </c>
      <c r="F102" s="6">
        <f>+D102*E102</f>
        <v>3800</v>
      </c>
      <c r="G102" s="106">
        <v>3800</v>
      </c>
    </row>
    <row r="103" spans="1:7" ht="12.75" customHeight="1">
      <c r="B103" s="19"/>
      <c r="G103" s="106"/>
    </row>
    <row r="104" spans="1:7" ht="12.75" customHeight="1">
      <c r="A104" s="36" t="s">
        <v>834</v>
      </c>
      <c r="B104" s="37" t="s">
        <v>709</v>
      </c>
      <c r="G104" s="106"/>
    </row>
    <row r="105" spans="1:7" ht="38.25" customHeight="1">
      <c r="B105" s="19" t="s">
        <v>714</v>
      </c>
      <c r="G105" s="106"/>
    </row>
    <row r="106" spans="1:7" ht="25.5" customHeight="1">
      <c r="B106" s="19" t="s">
        <v>715</v>
      </c>
      <c r="G106" s="106"/>
    </row>
    <row r="107" spans="1:7" ht="38.25" customHeight="1">
      <c r="B107" s="19" t="s">
        <v>713</v>
      </c>
      <c r="G107" s="106"/>
    </row>
    <row r="108" spans="1:7" ht="25.5" customHeight="1">
      <c r="B108" s="19" t="s">
        <v>711</v>
      </c>
      <c r="G108" s="106"/>
    </row>
    <row r="109" spans="1:7" ht="12.75" customHeight="1">
      <c r="B109" s="19" t="s">
        <v>710</v>
      </c>
      <c r="G109" s="106"/>
    </row>
    <row r="110" spans="1:7" ht="51" customHeight="1">
      <c r="B110" s="19" t="s">
        <v>1572</v>
      </c>
      <c r="G110" s="106"/>
    </row>
    <row r="111" spans="1:7" ht="25.5" customHeight="1">
      <c r="A111" s="39"/>
      <c r="B111" s="40" t="s">
        <v>1316</v>
      </c>
      <c r="G111" s="106"/>
    </row>
    <row r="112" spans="1:7" ht="6" customHeight="1">
      <c r="B112" s="19"/>
      <c r="G112" s="106"/>
    </row>
    <row r="113" spans="1:7" ht="12.75" customHeight="1">
      <c r="B113" s="19" t="s">
        <v>712</v>
      </c>
      <c r="C113" s="7" t="s">
        <v>292</v>
      </c>
      <c r="D113" s="6">
        <v>1</v>
      </c>
      <c r="E113" s="8">
        <v>10880</v>
      </c>
      <c r="F113" s="6">
        <f>+D113*E113</f>
        <v>10880</v>
      </c>
      <c r="G113" s="106">
        <v>10880</v>
      </c>
    </row>
    <row r="114" spans="1:7" ht="12.75" customHeight="1">
      <c r="B114" s="19"/>
      <c r="G114" s="106"/>
    </row>
    <row r="115" spans="1:7" ht="12.75" customHeight="1">
      <c r="A115" s="36" t="s">
        <v>1269</v>
      </c>
      <c r="B115" s="37" t="s">
        <v>1573</v>
      </c>
      <c r="G115" s="106"/>
    </row>
    <row r="116" spans="1:7" ht="38.25" customHeight="1">
      <c r="B116" s="19" t="s">
        <v>662</v>
      </c>
      <c r="G116" s="106"/>
    </row>
    <row r="117" spans="1:7" ht="12.75" customHeight="1">
      <c r="B117" s="5" t="s">
        <v>918</v>
      </c>
      <c r="G117" s="106"/>
    </row>
    <row r="118" spans="1:7" ht="12.75" customHeight="1">
      <c r="B118" s="19" t="s">
        <v>1312</v>
      </c>
      <c r="G118" s="106"/>
    </row>
    <row r="119" spans="1:7" ht="25.5" customHeight="1">
      <c r="A119" s="39"/>
      <c r="B119" s="40" t="s">
        <v>1316</v>
      </c>
      <c r="G119" s="106"/>
    </row>
    <row r="120" spans="1:7" ht="6" customHeight="1">
      <c r="B120" s="19"/>
      <c r="G120" s="106"/>
    </row>
    <row r="121" spans="1:7" ht="12.75" customHeight="1">
      <c r="B121" s="19" t="s">
        <v>1574</v>
      </c>
      <c r="C121" s="7" t="s">
        <v>292</v>
      </c>
      <c r="D121" s="6">
        <v>1</v>
      </c>
      <c r="E121" s="8">
        <v>3350</v>
      </c>
      <c r="F121" s="6">
        <f>+D121*E121</f>
        <v>3350</v>
      </c>
      <c r="G121" s="106">
        <v>3350</v>
      </c>
    </row>
    <row r="122" spans="1:7" ht="12.75" customHeight="1">
      <c r="B122" s="19"/>
      <c r="G122" s="106"/>
    </row>
    <row r="123" spans="1:7" ht="12.75" customHeight="1">
      <c r="A123" s="36" t="s">
        <v>844</v>
      </c>
      <c r="B123" s="37" t="s">
        <v>340</v>
      </c>
      <c r="G123" s="106"/>
    </row>
    <row r="124" spans="1:7" ht="38.25" customHeight="1">
      <c r="B124" s="19" t="s">
        <v>662</v>
      </c>
      <c r="G124" s="106"/>
    </row>
    <row r="125" spans="1:7" ht="25.5" customHeight="1">
      <c r="B125" s="5" t="s">
        <v>338</v>
      </c>
      <c r="G125" s="106"/>
    </row>
    <row r="126" spans="1:7" ht="25.5" customHeight="1">
      <c r="B126" s="5" t="s">
        <v>339</v>
      </c>
      <c r="G126" s="106"/>
    </row>
    <row r="127" spans="1:7" ht="12.75" customHeight="1">
      <c r="B127" s="19" t="s">
        <v>1312</v>
      </c>
      <c r="G127" s="106"/>
    </row>
    <row r="128" spans="1:7" ht="25.5" customHeight="1">
      <c r="A128" s="39"/>
      <c r="B128" s="40" t="s">
        <v>1316</v>
      </c>
      <c r="G128" s="106"/>
    </row>
    <row r="129" spans="1:7" ht="6" customHeight="1">
      <c r="B129" s="19"/>
      <c r="G129" s="106"/>
    </row>
    <row r="130" spans="1:7" ht="12.75" customHeight="1">
      <c r="B130" s="19" t="s">
        <v>1574</v>
      </c>
      <c r="C130" s="7" t="s">
        <v>292</v>
      </c>
      <c r="D130" s="6">
        <v>1</v>
      </c>
      <c r="E130" s="8">
        <v>3350</v>
      </c>
      <c r="F130" s="6">
        <f>+D130*E130</f>
        <v>3350</v>
      </c>
      <c r="G130" s="106">
        <v>3350</v>
      </c>
    </row>
    <row r="131" spans="1:7" ht="12.75" customHeight="1">
      <c r="B131" s="19"/>
      <c r="G131" s="106"/>
    </row>
    <row r="132" spans="1:7" ht="12.75" customHeight="1">
      <c r="A132" s="36" t="s">
        <v>847</v>
      </c>
      <c r="B132" s="37" t="s">
        <v>1575</v>
      </c>
      <c r="G132" s="106"/>
    </row>
    <row r="133" spans="1:7" ht="38.25" customHeight="1">
      <c r="B133" s="19" t="s">
        <v>341</v>
      </c>
      <c r="G133" s="106"/>
    </row>
    <row r="134" spans="1:7" ht="12.75" customHeight="1">
      <c r="B134" s="5" t="s">
        <v>342</v>
      </c>
      <c r="G134" s="106"/>
    </row>
    <row r="135" spans="1:7" ht="12.75" customHeight="1">
      <c r="B135" s="19" t="s">
        <v>1312</v>
      </c>
      <c r="G135" s="106"/>
    </row>
    <row r="136" spans="1:7" ht="25.5" customHeight="1">
      <c r="A136" s="39"/>
      <c r="B136" s="40" t="s">
        <v>1316</v>
      </c>
      <c r="G136" s="106"/>
    </row>
    <row r="137" spans="1:7" ht="6" customHeight="1">
      <c r="B137" s="19"/>
      <c r="G137" s="106"/>
    </row>
    <row r="138" spans="1:7" ht="12.75" customHeight="1">
      <c r="B138" s="19" t="s">
        <v>343</v>
      </c>
      <c r="C138" s="7" t="s">
        <v>292</v>
      </c>
      <c r="D138" s="6">
        <v>1</v>
      </c>
      <c r="E138" s="8">
        <v>2800</v>
      </c>
      <c r="F138" s="6">
        <f>+D138*E138</f>
        <v>2800</v>
      </c>
      <c r="G138" s="106">
        <v>2800</v>
      </c>
    </row>
    <row r="139" spans="1:7" ht="12.75" customHeight="1">
      <c r="B139" s="19"/>
      <c r="G139" s="106"/>
    </row>
    <row r="140" spans="1:7" ht="12.75" customHeight="1">
      <c r="A140" s="36" t="s">
        <v>408</v>
      </c>
      <c r="B140" s="37" t="s">
        <v>344</v>
      </c>
      <c r="G140" s="106"/>
    </row>
    <row r="141" spans="1:7" ht="38.25" customHeight="1">
      <c r="B141" s="19" t="s">
        <v>345</v>
      </c>
      <c r="G141" s="106"/>
    </row>
    <row r="142" spans="1:7" ht="25.5" customHeight="1">
      <c r="A142" s="39"/>
      <c r="B142" s="40" t="s">
        <v>1316</v>
      </c>
      <c r="G142" s="106"/>
    </row>
    <row r="143" spans="1:7" ht="6" customHeight="1">
      <c r="B143" s="19"/>
      <c r="G143" s="106"/>
    </row>
    <row r="144" spans="1:7" ht="12.75" customHeight="1">
      <c r="B144" s="19" t="s">
        <v>635</v>
      </c>
      <c r="C144" s="7" t="s">
        <v>292</v>
      </c>
      <c r="D144" s="6">
        <v>1</v>
      </c>
      <c r="E144" s="8">
        <v>1800</v>
      </c>
      <c r="F144" s="6">
        <f>+D144*E144</f>
        <v>1800</v>
      </c>
      <c r="G144" s="106">
        <v>1800</v>
      </c>
    </row>
    <row r="145" spans="1:7" ht="12.75" customHeight="1">
      <c r="B145" s="19"/>
      <c r="G145" s="106"/>
    </row>
    <row r="146" spans="1:7" ht="12.75" customHeight="1">
      <c r="A146" s="36" t="s">
        <v>409</v>
      </c>
      <c r="B146" s="37" t="s">
        <v>636</v>
      </c>
      <c r="G146" s="106"/>
    </row>
    <row r="147" spans="1:7" ht="38.25" customHeight="1">
      <c r="B147" s="19" t="s">
        <v>637</v>
      </c>
      <c r="G147" s="106"/>
    </row>
    <row r="148" spans="1:7" ht="12.75" customHeight="1">
      <c r="B148" s="5" t="s">
        <v>638</v>
      </c>
      <c r="G148" s="106"/>
    </row>
    <row r="149" spans="1:7" ht="12.75" customHeight="1">
      <c r="B149" s="19" t="s">
        <v>1312</v>
      </c>
      <c r="G149" s="106"/>
    </row>
    <row r="150" spans="1:7" ht="25.5" customHeight="1">
      <c r="A150" s="39"/>
      <c r="B150" s="40" t="s">
        <v>1316</v>
      </c>
      <c r="G150" s="106"/>
    </row>
    <row r="151" spans="1:7" ht="6" customHeight="1">
      <c r="B151" s="19"/>
      <c r="G151" s="106"/>
    </row>
    <row r="152" spans="1:7" ht="12.75" customHeight="1">
      <c r="B152" s="19" t="s">
        <v>639</v>
      </c>
      <c r="C152" s="7" t="s">
        <v>292</v>
      </c>
      <c r="D152" s="6">
        <v>1</v>
      </c>
      <c r="E152" s="8">
        <v>2750</v>
      </c>
      <c r="F152" s="6">
        <f>+D152*E152</f>
        <v>2750</v>
      </c>
      <c r="G152" s="106">
        <v>2750</v>
      </c>
    </row>
    <row r="153" spans="1:7" ht="12.75" customHeight="1">
      <c r="B153" s="19"/>
      <c r="G153" s="106"/>
    </row>
    <row r="154" spans="1:7" ht="12.75" customHeight="1">
      <c r="A154" s="36" t="s">
        <v>410</v>
      </c>
      <c r="B154" s="37" t="s">
        <v>640</v>
      </c>
      <c r="G154" s="106"/>
    </row>
    <row r="155" spans="1:7" ht="38.25" customHeight="1">
      <c r="B155" s="19" t="s">
        <v>637</v>
      </c>
      <c r="G155" s="106"/>
    </row>
    <row r="156" spans="1:7" ht="12.75" customHeight="1">
      <c r="B156" s="5" t="s">
        <v>638</v>
      </c>
      <c r="G156" s="106"/>
    </row>
    <row r="157" spans="1:7" ht="12.75" customHeight="1">
      <c r="B157" s="19" t="s">
        <v>1312</v>
      </c>
      <c r="G157" s="106"/>
    </row>
    <row r="158" spans="1:7" ht="25.5" customHeight="1">
      <c r="A158" s="39"/>
      <c r="B158" s="40" t="s">
        <v>1316</v>
      </c>
      <c r="G158" s="106"/>
    </row>
    <row r="159" spans="1:7" ht="6" customHeight="1">
      <c r="B159" s="19"/>
      <c r="G159" s="106"/>
    </row>
    <row r="160" spans="1:7" ht="12.75" customHeight="1">
      <c r="B160" s="19" t="s">
        <v>346</v>
      </c>
      <c r="C160" s="7" t="s">
        <v>292</v>
      </c>
      <c r="D160" s="6">
        <v>1</v>
      </c>
      <c r="E160" s="8">
        <v>2200</v>
      </c>
      <c r="F160" s="6">
        <f>+D160*E160</f>
        <v>2200</v>
      </c>
      <c r="G160" s="106">
        <v>2200</v>
      </c>
    </row>
    <row r="161" spans="1:7" ht="12.75" customHeight="1">
      <c r="B161" s="19"/>
      <c r="G161" s="106"/>
    </row>
    <row r="162" spans="1:7" ht="12.75" customHeight="1">
      <c r="A162" s="36" t="s">
        <v>974</v>
      </c>
      <c r="B162" s="37" t="s">
        <v>349</v>
      </c>
      <c r="G162" s="106"/>
    </row>
    <row r="163" spans="1:7" ht="38.25" customHeight="1">
      <c r="B163" s="19" t="s">
        <v>637</v>
      </c>
      <c r="G163" s="106"/>
    </row>
    <row r="164" spans="1:7" ht="25.5" customHeight="1">
      <c r="B164" s="19" t="s">
        <v>347</v>
      </c>
      <c r="G164" s="106"/>
    </row>
    <row r="165" spans="1:7" ht="12.75" customHeight="1">
      <c r="B165" s="19" t="s">
        <v>1312</v>
      </c>
      <c r="G165" s="106"/>
    </row>
    <row r="166" spans="1:7" ht="25.5" customHeight="1">
      <c r="A166" s="39"/>
      <c r="B166" s="40" t="s">
        <v>1316</v>
      </c>
      <c r="G166" s="106"/>
    </row>
    <row r="167" spans="1:7" ht="6" customHeight="1">
      <c r="B167" s="19"/>
      <c r="G167" s="106"/>
    </row>
    <row r="168" spans="1:7" ht="12.75" customHeight="1">
      <c r="B168" s="19" t="s">
        <v>348</v>
      </c>
      <c r="C168" s="7" t="s">
        <v>292</v>
      </c>
      <c r="D168" s="6">
        <v>1</v>
      </c>
      <c r="E168" s="8">
        <v>3100</v>
      </c>
      <c r="F168" s="6">
        <f>+D168*E168</f>
        <v>3100</v>
      </c>
      <c r="G168" s="106">
        <v>3100</v>
      </c>
    </row>
    <row r="169" spans="1:7" ht="12.75" customHeight="1">
      <c r="B169" s="19"/>
      <c r="G169" s="106"/>
    </row>
    <row r="170" spans="1:7" ht="12.75" customHeight="1">
      <c r="A170" s="36" t="s">
        <v>975</v>
      </c>
      <c r="B170" s="37" t="s">
        <v>350</v>
      </c>
      <c r="G170" s="106"/>
    </row>
    <row r="171" spans="1:7" ht="38.25" customHeight="1">
      <c r="B171" s="19" t="s">
        <v>341</v>
      </c>
      <c r="G171" s="106"/>
    </row>
    <row r="172" spans="1:7" ht="12.75" customHeight="1">
      <c r="B172" s="5" t="s">
        <v>659</v>
      </c>
      <c r="G172" s="106"/>
    </row>
    <row r="173" spans="1:7" ht="12.75" customHeight="1">
      <c r="B173" s="19" t="s">
        <v>1312</v>
      </c>
      <c r="G173" s="106"/>
    </row>
    <row r="174" spans="1:7" ht="25.5" customHeight="1">
      <c r="A174" s="39"/>
      <c r="B174" s="40" t="s">
        <v>1316</v>
      </c>
      <c r="G174" s="106"/>
    </row>
    <row r="175" spans="1:7" ht="6" customHeight="1">
      <c r="B175" s="19"/>
      <c r="G175" s="106"/>
    </row>
    <row r="176" spans="1:7" ht="12.75" customHeight="1">
      <c r="B176" s="19" t="s">
        <v>351</v>
      </c>
      <c r="C176" s="7" t="s">
        <v>292</v>
      </c>
      <c r="D176" s="6">
        <v>1</v>
      </c>
      <c r="E176" s="8">
        <v>1100</v>
      </c>
      <c r="F176" s="6">
        <f>+D176*E176</f>
        <v>1100</v>
      </c>
      <c r="G176" s="106">
        <v>1100</v>
      </c>
    </row>
    <row r="177" spans="1:7" ht="12.75" customHeight="1">
      <c r="B177" s="19"/>
      <c r="G177" s="106"/>
    </row>
    <row r="178" spans="1:7" ht="12.75" customHeight="1">
      <c r="A178" s="36" t="s">
        <v>976</v>
      </c>
      <c r="B178" s="37" t="s">
        <v>352</v>
      </c>
      <c r="G178" s="106"/>
    </row>
    <row r="179" spans="1:7" ht="38.25" customHeight="1">
      <c r="B179" s="19" t="s">
        <v>341</v>
      </c>
      <c r="G179" s="106"/>
    </row>
    <row r="180" spans="1:7" ht="12.75" customHeight="1">
      <c r="B180" s="5" t="s">
        <v>342</v>
      </c>
      <c r="G180" s="106"/>
    </row>
    <row r="181" spans="1:7" ht="12.75" customHeight="1">
      <c r="B181" s="19" t="s">
        <v>1312</v>
      </c>
      <c r="G181" s="106"/>
    </row>
    <row r="182" spans="1:7" ht="25.5" customHeight="1">
      <c r="A182" s="39"/>
      <c r="B182" s="40" t="s">
        <v>1316</v>
      </c>
      <c r="G182" s="106"/>
    </row>
    <row r="183" spans="1:7" ht="6" customHeight="1">
      <c r="B183" s="19"/>
      <c r="G183" s="106"/>
    </row>
    <row r="184" spans="1:7" ht="12.75" customHeight="1">
      <c r="B184" s="19" t="s">
        <v>351</v>
      </c>
      <c r="C184" s="7" t="s">
        <v>292</v>
      </c>
      <c r="D184" s="6">
        <v>2</v>
      </c>
      <c r="E184" s="8">
        <v>1100</v>
      </c>
      <c r="F184" s="6">
        <f>+D184*E184</f>
        <v>2200</v>
      </c>
      <c r="G184" s="106">
        <v>1100</v>
      </c>
    </row>
    <row r="185" spans="1:7" ht="12.75" customHeight="1">
      <c r="B185" s="19"/>
      <c r="G185" s="106"/>
    </row>
    <row r="186" spans="1:7" ht="12.75" customHeight="1">
      <c r="A186" s="36" t="s">
        <v>107</v>
      </c>
      <c r="B186" s="37" t="s">
        <v>353</v>
      </c>
      <c r="G186" s="106"/>
    </row>
    <row r="187" spans="1:7" ht="38.25" customHeight="1">
      <c r="B187" s="19" t="s">
        <v>341</v>
      </c>
      <c r="G187" s="106"/>
    </row>
    <row r="188" spans="1:7" ht="12.75" customHeight="1">
      <c r="B188" s="5" t="s">
        <v>342</v>
      </c>
      <c r="G188" s="106"/>
    </row>
    <row r="189" spans="1:7" ht="12.75" customHeight="1">
      <c r="B189" s="19" t="s">
        <v>1312</v>
      </c>
      <c r="G189" s="106"/>
    </row>
    <row r="190" spans="1:7" ht="25.5" customHeight="1">
      <c r="A190" s="39"/>
      <c r="B190" s="40" t="s">
        <v>1316</v>
      </c>
      <c r="G190" s="106"/>
    </row>
    <row r="191" spans="1:7" ht="6" customHeight="1">
      <c r="B191" s="19"/>
      <c r="G191" s="106"/>
    </row>
    <row r="192" spans="1:7" ht="12.75" customHeight="1">
      <c r="B192" s="19" t="s">
        <v>354</v>
      </c>
      <c r="C192" s="7" t="s">
        <v>292</v>
      </c>
      <c r="D192" s="6">
        <v>1</v>
      </c>
      <c r="E192" s="8">
        <v>1400</v>
      </c>
      <c r="F192" s="6">
        <f>+D192*E192</f>
        <v>1400</v>
      </c>
      <c r="G192" s="106">
        <v>1400</v>
      </c>
    </row>
    <row r="193" spans="1:7" ht="12.75" customHeight="1">
      <c r="B193" s="19"/>
      <c r="G193" s="106"/>
    </row>
    <row r="194" spans="1:7" ht="12.75" customHeight="1">
      <c r="A194" s="36" t="s">
        <v>108</v>
      </c>
      <c r="B194" s="37" t="s">
        <v>355</v>
      </c>
      <c r="G194" s="106"/>
    </row>
    <row r="195" spans="1:7" ht="38.25" customHeight="1">
      <c r="B195" s="19" t="s">
        <v>341</v>
      </c>
      <c r="G195" s="106"/>
    </row>
    <row r="196" spans="1:7" ht="12.75" customHeight="1">
      <c r="B196" s="5" t="s">
        <v>342</v>
      </c>
      <c r="G196" s="106"/>
    </row>
    <row r="197" spans="1:7" ht="12.75" customHeight="1">
      <c r="B197" s="19" t="s">
        <v>1312</v>
      </c>
      <c r="G197" s="106"/>
    </row>
    <row r="198" spans="1:7" ht="25.5" customHeight="1">
      <c r="A198" s="39"/>
      <c r="B198" s="40" t="s">
        <v>1316</v>
      </c>
      <c r="G198" s="106"/>
    </row>
    <row r="199" spans="1:7" ht="6" customHeight="1">
      <c r="B199" s="19"/>
      <c r="G199" s="106"/>
    </row>
    <row r="200" spans="1:7" ht="12.75" customHeight="1">
      <c r="B200" s="19" t="s">
        <v>356</v>
      </c>
      <c r="C200" s="7" t="s">
        <v>292</v>
      </c>
      <c r="D200" s="6">
        <v>12</v>
      </c>
      <c r="E200" s="8">
        <v>1050</v>
      </c>
      <c r="F200" s="6">
        <f>+D200*E200</f>
        <v>12600</v>
      </c>
      <c r="G200" s="106">
        <v>1050</v>
      </c>
    </row>
    <row r="201" spans="1:7" ht="12.75" customHeight="1">
      <c r="B201" s="19"/>
      <c r="G201" s="106"/>
    </row>
    <row r="202" spans="1:7" ht="12.75" customHeight="1">
      <c r="A202" s="36" t="s">
        <v>357</v>
      </c>
      <c r="B202" s="37" t="s">
        <v>358</v>
      </c>
      <c r="G202" s="106"/>
    </row>
    <row r="203" spans="1:7" ht="38.25" customHeight="1">
      <c r="B203" s="19" t="s">
        <v>341</v>
      </c>
      <c r="G203" s="106"/>
    </row>
    <row r="204" spans="1:7" ht="12.75" customHeight="1">
      <c r="B204" s="5" t="s">
        <v>342</v>
      </c>
      <c r="G204" s="106"/>
    </row>
    <row r="205" spans="1:7" ht="12.75" customHeight="1">
      <c r="B205" s="19" t="s">
        <v>1312</v>
      </c>
      <c r="G205" s="106"/>
    </row>
    <row r="206" spans="1:7" ht="25.5" customHeight="1">
      <c r="A206" s="39"/>
      <c r="B206" s="40" t="s">
        <v>1316</v>
      </c>
      <c r="G206" s="106"/>
    </row>
    <row r="207" spans="1:7" ht="6" customHeight="1">
      <c r="B207" s="19"/>
      <c r="G207" s="106"/>
    </row>
    <row r="208" spans="1:7" ht="12.75" customHeight="1">
      <c r="B208" s="19" t="s">
        <v>359</v>
      </c>
      <c r="C208" s="7" t="s">
        <v>292</v>
      </c>
      <c r="D208" s="6">
        <v>2</v>
      </c>
      <c r="E208" s="8">
        <v>1250</v>
      </c>
      <c r="F208" s="6">
        <f>+D208*E208</f>
        <v>2500</v>
      </c>
      <c r="G208" s="106">
        <v>1250</v>
      </c>
    </row>
    <row r="209" spans="1:7" ht="12.75" customHeight="1">
      <c r="B209" s="19"/>
      <c r="G209" s="106"/>
    </row>
    <row r="210" spans="1:7" ht="12.75" customHeight="1">
      <c r="A210" s="36" t="s">
        <v>360</v>
      </c>
      <c r="B210" s="37" t="s">
        <v>361</v>
      </c>
      <c r="G210" s="106"/>
    </row>
    <row r="211" spans="1:7" ht="38.25" customHeight="1">
      <c r="B211" s="19" t="s">
        <v>637</v>
      </c>
      <c r="G211" s="106"/>
    </row>
    <row r="212" spans="1:7" ht="25.5" customHeight="1">
      <c r="B212" s="19" t="s">
        <v>347</v>
      </c>
      <c r="G212" s="106"/>
    </row>
    <row r="213" spans="1:7" ht="12.75" customHeight="1">
      <c r="B213" s="19" t="s">
        <v>1312</v>
      </c>
      <c r="G213" s="106"/>
    </row>
    <row r="214" spans="1:7" ht="25.5" customHeight="1">
      <c r="A214" s="39"/>
      <c r="B214" s="40" t="s">
        <v>1316</v>
      </c>
      <c r="G214" s="106"/>
    </row>
    <row r="215" spans="1:7" ht="6" customHeight="1">
      <c r="B215" s="19"/>
      <c r="G215" s="106"/>
    </row>
    <row r="216" spans="1:7" ht="12.75" customHeight="1">
      <c r="B216" s="19" t="s">
        <v>173</v>
      </c>
      <c r="C216" s="7" t="s">
        <v>292</v>
      </c>
      <c r="D216" s="6">
        <v>3</v>
      </c>
      <c r="E216" s="8">
        <v>1930</v>
      </c>
      <c r="F216" s="6">
        <f>+D216*E216</f>
        <v>5790</v>
      </c>
      <c r="G216" s="106">
        <v>1930</v>
      </c>
    </row>
    <row r="217" spans="1:7" ht="12.75" customHeight="1">
      <c r="B217" s="19"/>
      <c r="G217" s="106"/>
    </row>
    <row r="218" spans="1:7" ht="12.75" customHeight="1">
      <c r="A218" s="36" t="s">
        <v>174</v>
      </c>
      <c r="B218" s="37" t="s">
        <v>175</v>
      </c>
      <c r="G218" s="106"/>
    </row>
    <row r="219" spans="1:7" ht="38.25" customHeight="1">
      <c r="B219" s="19" t="s">
        <v>662</v>
      </c>
      <c r="G219" s="106"/>
    </row>
    <row r="220" spans="1:7" ht="25.5" customHeight="1">
      <c r="B220" s="19" t="s">
        <v>176</v>
      </c>
      <c r="G220" s="106"/>
    </row>
    <row r="221" spans="1:7" ht="12.75" customHeight="1">
      <c r="B221" s="19" t="s">
        <v>1312</v>
      </c>
      <c r="G221" s="106"/>
    </row>
    <row r="222" spans="1:7" ht="25.5" customHeight="1">
      <c r="A222" s="39"/>
      <c r="B222" s="40" t="s">
        <v>1316</v>
      </c>
      <c r="G222" s="106"/>
    </row>
    <row r="223" spans="1:7" ht="6" customHeight="1">
      <c r="B223" s="19"/>
      <c r="G223" s="106"/>
    </row>
    <row r="224" spans="1:7" ht="12.75" customHeight="1">
      <c r="B224" s="19" t="s">
        <v>177</v>
      </c>
      <c r="C224" s="7" t="s">
        <v>292</v>
      </c>
      <c r="D224" s="6">
        <v>4</v>
      </c>
      <c r="E224" s="8">
        <v>2500</v>
      </c>
      <c r="F224" s="6">
        <f>+D224*E224</f>
        <v>10000</v>
      </c>
      <c r="G224" s="106">
        <v>2500</v>
      </c>
    </row>
    <row r="225" spans="1:7" ht="12.75" customHeight="1">
      <c r="B225" s="19"/>
      <c r="G225" s="106"/>
    </row>
    <row r="226" spans="1:7" ht="12.75" customHeight="1">
      <c r="A226" s="36" t="s">
        <v>178</v>
      </c>
      <c r="B226" s="37" t="s">
        <v>179</v>
      </c>
      <c r="G226" s="106"/>
    </row>
    <row r="227" spans="1:7" ht="38.25" customHeight="1">
      <c r="B227" s="19" t="s">
        <v>180</v>
      </c>
      <c r="G227" s="106"/>
    </row>
    <row r="228" spans="1:7" ht="25.5" customHeight="1">
      <c r="B228" s="19" t="s">
        <v>181</v>
      </c>
      <c r="G228" s="106"/>
    </row>
    <row r="229" spans="1:7" ht="12.75" customHeight="1">
      <c r="B229" s="19" t="s">
        <v>1312</v>
      </c>
      <c r="G229" s="106"/>
    </row>
    <row r="230" spans="1:7" ht="25.5" customHeight="1">
      <c r="A230" s="39"/>
      <c r="B230" s="40" t="s">
        <v>1316</v>
      </c>
      <c r="G230" s="106"/>
    </row>
    <row r="231" spans="1:7" ht="6" customHeight="1">
      <c r="B231" s="19"/>
      <c r="G231" s="106"/>
    </row>
    <row r="232" spans="1:7" ht="12.75" customHeight="1">
      <c r="B232" s="19" t="s">
        <v>768</v>
      </c>
      <c r="C232" s="7" t="s">
        <v>292</v>
      </c>
      <c r="D232" s="6">
        <v>2</v>
      </c>
      <c r="E232" s="8">
        <v>4800</v>
      </c>
      <c r="F232" s="6">
        <f>+D232*E232</f>
        <v>9600</v>
      </c>
      <c r="G232" s="106">
        <v>4800</v>
      </c>
    </row>
    <row r="233" spans="1:7" ht="12.75" customHeight="1">
      <c r="B233" s="19"/>
      <c r="G233" s="106"/>
    </row>
    <row r="234" spans="1:7" ht="12.75" customHeight="1">
      <c r="A234" s="36" t="s">
        <v>769</v>
      </c>
      <c r="B234" s="37" t="s">
        <v>770</v>
      </c>
      <c r="G234" s="106"/>
    </row>
    <row r="235" spans="1:7" ht="38.25" customHeight="1">
      <c r="B235" s="19" t="s">
        <v>180</v>
      </c>
      <c r="G235" s="106"/>
    </row>
    <row r="236" spans="1:7" ht="25.5" customHeight="1">
      <c r="B236" s="19" t="s">
        <v>181</v>
      </c>
      <c r="G236" s="106"/>
    </row>
    <row r="237" spans="1:7" ht="25.5" customHeight="1">
      <c r="B237" s="5" t="s">
        <v>339</v>
      </c>
      <c r="G237" s="106"/>
    </row>
    <row r="238" spans="1:7" ht="12.75" customHeight="1">
      <c r="B238" s="19" t="s">
        <v>1312</v>
      </c>
      <c r="G238" s="106"/>
    </row>
    <row r="239" spans="1:7" ht="25.5" customHeight="1">
      <c r="A239" s="39"/>
      <c r="B239" s="40" t="s">
        <v>1316</v>
      </c>
      <c r="G239" s="106"/>
    </row>
    <row r="240" spans="1:7" ht="6" customHeight="1">
      <c r="B240" s="19"/>
      <c r="G240" s="106"/>
    </row>
    <row r="241" spans="1:7" ht="12.75" customHeight="1">
      <c r="B241" s="19" t="s">
        <v>768</v>
      </c>
      <c r="C241" s="7" t="s">
        <v>292</v>
      </c>
      <c r="D241" s="6">
        <v>1</v>
      </c>
      <c r="E241" s="8">
        <v>4800</v>
      </c>
      <c r="F241" s="6">
        <f>+D241*E241</f>
        <v>4800</v>
      </c>
      <c r="G241" s="106">
        <v>4800</v>
      </c>
    </row>
    <row r="242" spans="1:7" ht="12.75" customHeight="1">
      <c r="B242" s="19"/>
      <c r="G242" s="106"/>
    </row>
    <row r="243" spans="1:7" ht="12.75" customHeight="1">
      <c r="A243" s="36" t="s">
        <v>771</v>
      </c>
      <c r="B243" s="37" t="s">
        <v>772</v>
      </c>
      <c r="G243" s="106"/>
    </row>
    <row r="244" spans="1:7" ht="38.25" customHeight="1">
      <c r="B244" s="19" t="s">
        <v>662</v>
      </c>
      <c r="G244" s="106"/>
    </row>
    <row r="245" spans="1:7" ht="25.5" customHeight="1">
      <c r="B245" s="19" t="s">
        <v>176</v>
      </c>
      <c r="G245" s="106"/>
    </row>
    <row r="246" spans="1:7" ht="12.75" customHeight="1">
      <c r="B246" s="19" t="s">
        <v>1312</v>
      </c>
      <c r="G246" s="106"/>
    </row>
    <row r="247" spans="1:7" ht="25.5" customHeight="1">
      <c r="A247" s="39"/>
      <c r="B247" s="40" t="s">
        <v>1316</v>
      </c>
      <c r="G247" s="106"/>
    </row>
    <row r="248" spans="1:7" ht="6" customHeight="1">
      <c r="B248" s="19"/>
      <c r="G248" s="106"/>
    </row>
    <row r="249" spans="1:7" ht="12.75" customHeight="1">
      <c r="B249" s="19" t="s">
        <v>773</v>
      </c>
      <c r="C249" s="7" t="s">
        <v>292</v>
      </c>
      <c r="D249" s="6">
        <v>1</v>
      </c>
      <c r="E249" s="8">
        <v>3100</v>
      </c>
      <c r="F249" s="6">
        <f>+D249*E249</f>
        <v>3100</v>
      </c>
      <c r="G249" s="106">
        <v>3100</v>
      </c>
    </row>
    <row r="250" spans="1:7" ht="12.75" customHeight="1">
      <c r="B250" s="19"/>
      <c r="G250" s="106"/>
    </row>
    <row r="251" spans="1:7" ht="12.75" customHeight="1">
      <c r="A251" s="36" t="s">
        <v>774</v>
      </c>
      <c r="B251" s="37" t="s">
        <v>775</v>
      </c>
      <c r="G251" s="106"/>
    </row>
    <row r="252" spans="1:7" ht="38.25" customHeight="1">
      <c r="B252" s="19" t="s">
        <v>776</v>
      </c>
      <c r="G252" s="106"/>
    </row>
    <row r="253" spans="1:7" ht="25.5" customHeight="1">
      <c r="B253" s="19" t="s">
        <v>1260</v>
      </c>
      <c r="G253" s="106"/>
    </row>
    <row r="254" spans="1:7" ht="12.75" customHeight="1">
      <c r="B254" s="19" t="s">
        <v>1312</v>
      </c>
      <c r="G254" s="106"/>
    </row>
    <row r="255" spans="1:7" ht="25.5" customHeight="1">
      <c r="A255" s="39"/>
      <c r="B255" s="40" t="s">
        <v>1316</v>
      </c>
      <c r="G255" s="106"/>
    </row>
    <row r="256" spans="1:7" ht="6" customHeight="1">
      <c r="B256" s="19"/>
      <c r="G256" s="106"/>
    </row>
    <row r="257" spans="1:7" ht="12.75" customHeight="1">
      <c r="B257" s="19" t="s">
        <v>1261</v>
      </c>
      <c r="C257" s="7" t="s">
        <v>292</v>
      </c>
      <c r="D257" s="6">
        <v>2</v>
      </c>
      <c r="E257" s="8">
        <v>4100</v>
      </c>
      <c r="F257" s="6">
        <f>+D257*E257</f>
        <v>8200</v>
      </c>
      <c r="G257" s="106">
        <v>4100</v>
      </c>
    </row>
    <row r="258" spans="1:7" ht="12.75" customHeight="1">
      <c r="B258" s="19"/>
      <c r="G258" s="106"/>
    </row>
    <row r="259" spans="1:7" ht="12.75" customHeight="1">
      <c r="A259" s="36" t="s">
        <v>1262</v>
      </c>
      <c r="B259" s="37" t="s">
        <v>1263</v>
      </c>
      <c r="G259" s="106"/>
    </row>
    <row r="260" spans="1:7" ht="25.5" customHeight="1">
      <c r="B260" s="19" t="s">
        <v>1264</v>
      </c>
      <c r="G260" s="106"/>
    </row>
    <row r="261" spans="1:7" ht="25.5" customHeight="1">
      <c r="B261" s="19" t="s">
        <v>1266</v>
      </c>
      <c r="G261" s="106"/>
    </row>
    <row r="262" spans="1:7" ht="12.75" customHeight="1">
      <c r="B262" s="19" t="s">
        <v>1267</v>
      </c>
      <c r="G262" s="106"/>
    </row>
    <row r="263" spans="1:7" ht="63.75" customHeight="1">
      <c r="B263" s="19" t="s">
        <v>1674</v>
      </c>
      <c r="G263" s="106"/>
    </row>
    <row r="264" spans="1:7" ht="25.5" customHeight="1">
      <c r="A264" s="39"/>
      <c r="B264" s="40" t="s">
        <v>1316</v>
      </c>
      <c r="G264" s="106"/>
    </row>
    <row r="265" spans="1:7" ht="6" customHeight="1">
      <c r="B265" s="19"/>
      <c r="G265" s="106"/>
    </row>
    <row r="266" spans="1:7" ht="12.75" customHeight="1">
      <c r="B266" s="19" t="s">
        <v>1730</v>
      </c>
      <c r="C266" s="7" t="s">
        <v>292</v>
      </c>
      <c r="D266" s="6">
        <v>1</v>
      </c>
      <c r="E266" s="8">
        <v>8200</v>
      </c>
      <c r="F266" s="6">
        <f>+D266*E266</f>
        <v>8200</v>
      </c>
      <c r="G266" s="106">
        <v>8200</v>
      </c>
    </row>
    <row r="267" spans="1:7" ht="12.75" customHeight="1">
      <c r="B267" s="19"/>
      <c r="G267" s="106"/>
    </row>
    <row r="268" spans="1:7" ht="12.75" customHeight="1">
      <c r="A268" s="36" t="s">
        <v>1731</v>
      </c>
      <c r="B268" s="37" t="s">
        <v>1732</v>
      </c>
      <c r="G268" s="106"/>
    </row>
    <row r="269" spans="1:7" ht="25.5" customHeight="1">
      <c r="B269" s="19" t="s">
        <v>1618</v>
      </c>
      <c r="G269" s="106"/>
    </row>
    <row r="270" spans="1:7" ht="25.5" customHeight="1">
      <c r="B270" s="19" t="s">
        <v>1733</v>
      </c>
      <c r="G270" s="106"/>
    </row>
    <row r="271" spans="1:7" ht="12.75" customHeight="1">
      <c r="B271" s="19" t="s">
        <v>1267</v>
      </c>
      <c r="G271" s="106"/>
    </row>
    <row r="272" spans="1:7" ht="51" customHeight="1">
      <c r="B272" s="19" t="s">
        <v>1675</v>
      </c>
      <c r="G272" s="106"/>
    </row>
    <row r="273" spans="1:7" ht="25.5" customHeight="1">
      <c r="A273" s="39"/>
      <c r="B273" s="40" t="s">
        <v>1316</v>
      </c>
      <c r="G273" s="106"/>
    </row>
    <row r="274" spans="1:7" ht="6" customHeight="1">
      <c r="B274" s="19"/>
      <c r="G274" s="106"/>
    </row>
    <row r="275" spans="1:7" ht="12.75" customHeight="1">
      <c r="B275" s="19" t="s">
        <v>1619</v>
      </c>
      <c r="C275" s="7" t="s">
        <v>292</v>
      </c>
      <c r="D275" s="6">
        <v>1</v>
      </c>
      <c r="E275" s="8">
        <v>8500</v>
      </c>
      <c r="F275" s="6">
        <f>+D275*E275</f>
        <v>8500</v>
      </c>
      <c r="G275" s="106">
        <v>8500</v>
      </c>
    </row>
    <row r="276" spans="1:7" ht="12.75" customHeight="1">
      <c r="B276" s="19"/>
      <c r="G276" s="106"/>
    </row>
    <row r="277" spans="1:7" ht="12.75" customHeight="1">
      <c r="A277" s="36" t="s">
        <v>1620</v>
      </c>
      <c r="B277" s="37" t="s">
        <v>1621</v>
      </c>
      <c r="G277" s="106"/>
    </row>
    <row r="278" spans="1:7" ht="25.5" customHeight="1">
      <c r="B278" s="19" t="s">
        <v>1622</v>
      </c>
      <c r="G278" s="106"/>
    </row>
    <row r="279" spans="1:7" ht="25.5" customHeight="1">
      <c r="B279" s="19" t="s">
        <v>1733</v>
      </c>
      <c r="G279" s="106"/>
    </row>
    <row r="280" spans="1:7" ht="25.5" customHeight="1">
      <c r="B280" s="19" t="s">
        <v>1623</v>
      </c>
      <c r="G280" s="106"/>
    </row>
    <row r="281" spans="1:7" ht="51" customHeight="1">
      <c r="B281" s="19" t="s">
        <v>1675</v>
      </c>
      <c r="G281" s="106"/>
    </row>
    <row r="282" spans="1:7" ht="25.5" customHeight="1">
      <c r="A282" s="39"/>
      <c r="B282" s="40" t="s">
        <v>1316</v>
      </c>
      <c r="G282" s="106"/>
    </row>
    <row r="283" spans="1:7" ht="6" customHeight="1">
      <c r="B283" s="19"/>
      <c r="G283" s="106"/>
    </row>
    <row r="284" spans="1:7" ht="12.75" customHeight="1">
      <c r="B284" s="19" t="s">
        <v>1624</v>
      </c>
      <c r="C284" s="7" t="s">
        <v>292</v>
      </c>
      <c r="D284" s="6">
        <v>1</v>
      </c>
      <c r="E284" s="8">
        <v>7200</v>
      </c>
      <c r="F284" s="6">
        <f>+D284*E284</f>
        <v>7200</v>
      </c>
      <c r="G284" s="106">
        <v>7200</v>
      </c>
    </row>
    <row r="285" spans="1:7" ht="12.75" customHeight="1">
      <c r="B285" s="19"/>
      <c r="G285" s="106"/>
    </row>
    <row r="286" spans="1:7" ht="12.75" customHeight="1">
      <c r="A286" s="36" t="s">
        <v>1625</v>
      </c>
      <c r="B286" s="37" t="s">
        <v>1626</v>
      </c>
      <c r="G286" s="106"/>
    </row>
    <row r="287" spans="1:7" ht="25.5" customHeight="1">
      <c r="B287" s="19" t="s">
        <v>1627</v>
      </c>
      <c r="G287" s="106"/>
    </row>
    <row r="288" spans="1:7" ht="25.5" customHeight="1">
      <c r="B288" s="19" t="s">
        <v>1266</v>
      </c>
      <c r="G288" s="106"/>
    </row>
    <row r="289" spans="1:7" ht="25.5" customHeight="1">
      <c r="B289" s="19" t="s">
        <v>1623</v>
      </c>
      <c r="G289" s="106"/>
    </row>
    <row r="290" spans="1:7" ht="51" customHeight="1">
      <c r="B290" s="19" t="s">
        <v>863</v>
      </c>
      <c r="G290" s="106"/>
    </row>
    <row r="291" spans="1:7" ht="25.5" customHeight="1">
      <c r="A291" s="39"/>
      <c r="B291" s="40" t="s">
        <v>1316</v>
      </c>
      <c r="G291" s="106"/>
    </row>
    <row r="292" spans="1:7" ht="6" customHeight="1">
      <c r="B292" s="19"/>
      <c r="G292" s="106"/>
    </row>
    <row r="293" spans="1:7" ht="12.75" customHeight="1">
      <c r="B293" s="19" t="s">
        <v>1628</v>
      </c>
      <c r="C293" s="7" t="s">
        <v>292</v>
      </c>
      <c r="D293" s="6">
        <v>1</v>
      </c>
      <c r="E293" s="8">
        <v>8900</v>
      </c>
      <c r="F293" s="6">
        <f>+D293*E293</f>
        <v>8900</v>
      </c>
      <c r="G293" s="106">
        <v>8900</v>
      </c>
    </row>
    <row r="294" spans="1:7" ht="12.75" customHeight="1">
      <c r="B294" s="19"/>
      <c r="G294" s="106"/>
    </row>
    <row r="295" spans="1:7" ht="12.75" customHeight="1">
      <c r="A295" s="36" t="s">
        <v>1629</v>
      </c>
      <c r="B295" s="37" t="s">
        <v>1630</v>
      </c>
      <c r="G295" s="106"/>
    </row>
    <row r="296" spans="1:7" ht="25.5" customHeight="1">
      <c r="B296" s="19" t="s">
        <v>1631</v>
      </c>
      <c r="G296" s="106"/>
    </row>
    <row r="297" spans="1:7" ht="6" customHeight="1">
      <c r="B297" s="19"/>
      <c r="G297" s="106"/>
    </row>
    <row r="298" spans="1:7" ht="12.75" customHeight="1">
      <c r="B298" s="19" t="s">
        <v>1628</v>
      </c>
      <c r="C298" s="7" t="s">
        <v>292</v>
      </c>
      <c r="D298" s="6">
        <v>1</v>
      </c>
      <c r="E298" s="8">
        <v>7900</v>
      </c>
      <c r="F298" s="6">
        <f>+D298*E298</f>
        <v>7900</v>
      </c>
      <c r="G298" s="106">
        <v>7900</v>
      </c>
    </row>
    <row r="299" spans="1:7" ht="12.75" customHeight="1">
      <c r="B299" s="19"/>
      <c r="G299" s="106"/>
    </row>
    <row r="300" spans="1:7" ht="12.75" customHeight="1">
      <c r="A300" s="36" t="s">
        <v>1632</v>
      </c>
      <c r="B300" s="37" t="s">
        <v>1633</v>
      </c>
      <c r="G300" s="106"/>
    </row>
    <row r="301" spans="1:7" ht="25.5" customHeight="1">
      <c r="B301" s="19" t="s">
        <v>1634</v>
      </c>
      <c r="G301" s="106"/>
    </row>
    <row r="302" spans="1:7" ht="12.75" customHeight="1">
      <c r="B302" s="19" t="s">
        <v>1265</v>
      </c>
      <c r="G302" s="106"/>
    </row>
    <row r="303" spans="1:7" ht="51" customHeight="1">
      <c r="B303" s="19" t="s">
        <v>864</v>
      </c>
      <c r="G303" s="106"/>
    </row>
    <row r="304" spans="1:7" ht="25.5" customHeight="1">
      <c r="A304" s="39"/>
      <c r="B304" s="40" t="s">
        <v>1316</v>
      </c>
      <c r="G304" s="106"/>
    </row>
    <row r="305" spans="2:7" ht="6" customHeight="1">
      <c r="B305" s="19"/>
      <c r="G305" s="106"/>
    </row>
    <row r="306" spans="2:7" ht="12.75" customHeight="1">
      <c r="B306" s="19" t="s">
        <v>1635</v>
      </c>
      <c r="C306" s="7" t="s">
        <v>292</v>
      </c>
      <c r="D306" s="6">
        <v>1</v>
      </c>
      <c r="E306" s="8">
        <v>6800</v>
      </c>
      <c r="F306" s="6">
        <f>+D306*E306</f>
        <v>6800</v>
      </c>
      <c r="G306" s="106">
        <v>6800</v>
      </c>
    </row>
    <row r="307" spans="2:7" ht="12.75" customHeight="1">
      <c r="B307" s="19"/>
      <c r="G307" s="106"/>
    </row>
    <row r="308" spans="2:7" ht="12.75" customHeight="1">
      <c r="B308" s="19"/>
      <c r="G308" s="106"/>
    </row>
    <row r="309" spans="2:7" ht="12.75" customHeight="1">
      <c r="G309" s="106"/>
    </row>
    <row r="310" spans="2:7">
      <c r="B310" s="12"/>
      <c r="C310" s="9"/>
      <c r="D310" s="10"/>
      <c r="E310" s="11"/>
      <c r="F310" s="10"/>
    </row>
    <row r="311" spans="2:7">
      <c r="B311" s="292" t="s">
        <v>82</v>
      </c>
      <c r="C311" s="293"/>
      <c r="D311" s="293"/>
      <c r="E311" s="62"/>
      <c r="F311" s="62">
        <f>SUM(F19:F310)</f>
        <v>228470</v>
      </c>
    </row>
  </sheetData>
  <mergeCells count="2">
    <mergeCell ref="A3:F3"/>
    <mergeCell ref="B311:D3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2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A_Rušenja</vt:lpstr>
      <vt:lpstr>B_Zemljani</vt:lpstr>
      <vt:lpstr>C_BETONSKI</vt:lpstr>
      <vt:lpstr>E_Tesarski</vt:lpstr>
      <vt:lpstr>H_KROVOPOKR</vt:lpstr>
      <vt:lpstr>K_KAMEN</vt:lpstr>
      <vt:lpstr>N_PVC RADOVI</vt:lpstr>
      <vt:lpstr>BRAVARSKI ČELIK</vt:lpstr>
      <vt:lpstr>R_PVC Stolarija</vt:lpstr>
      <vt:lpstr>1. GRAĐEVINSKO OBRTNIČKI RADOVI</vt:lpstr>
      <vt:lpstr>Š_GEODETSKI</vt:lpstr>
      <vt:lpstr>Rekapitulacija_HIDRO</vt:lpstr>
      <vt:lpstr>1_V_VODA</vt:lpstr>
      <vt:lpstr>2_V_Kanaliz</vt:lpstr>
      <vt:lpstr>3_voda_objekt</vt:lpstr>
      <vt:lpstr>4_vert_kanal_objekt</vt:lpstr>
      <vt:lpstr>5_horiz_kanal_objekt</vt:lpstr>
      <vt:lpstr>6_sanitarije</vt:lpstr>
      <vt:lpstr>ELEKTROINSTALACIJE</vt:lpstr>
      <vt:lpstr>VATRODOJAVA</vt:lpstr>
      <vt:lpstr>TERMOINSTALACIJE</vt:lpstr>
      <vt:lpstr>'1. GRAĐEVINSKO OBRTNIČKI RADOVI'!Print_Area</vt:lpstr>
      <vt:lpstr>C_BETONSKI!Print_Area</vt:lpstr>
      <vt:lpstr>'1. GRAĐEVINSKO OBRTNIČKI RADOVI'!Print_Titles</vt:lpstr>
      <vt:lpstr>'1_V_VODA'!Print_Titles</vt:lpstr>
      <vt:lpstr>'2_V_Kanaliz'!Print_Titles</vt:lpstr>
      <vt:lpstr>'3_voda_objekt'!Print_Titles</vt:lpstr>
      <vt:lpstr>'4_vert_kanal_objekt'!Print_Titles</vt:lpstr>
      <vt:lpstr>'5_horiz_kanal_objekt'!Print_Titles</vt:lpstr>
      <vt:lpstr>'6_sanitarije'!Print_Titles</vt:lpstr>
      <vt:lpstr>A_Rušenja!Print_Titles</vt:lpstr>
      <vt:lpstr>B_Zemljani!Print_Titles</vt:lpstr>
      <vt:lpstr>'BRAVARSKI ČELIK'!Print_Titles</vt:lpstr>
      <vt:lpstr>C_BETONSKI!Print_Titles</vt:lpstr>
      <vt:lpstr>E_Tesarski!Print_Titles</vt:lpstr>
      <vt:lpstr>H_KROVOPOKR!Print_Titles</vt:lpstr>
      <vt:lpstr>K_KAMEN!Print_Titles</vt:lpstr>
      <vt:lpstr>'N_PVC RADOVI'!Print_Titles</vt:lpstr>
      <vt:lpstr>'R_PVC Stolarija'!Print_Titles</vt:lpstr>
      <vt:lpstr>Š_GEODETSKI!Print_Titles</vt:lpstr>
    </vt:vector>
  </TitlesOfParts>
  <Company>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Srđan</dc:creator>
  <cp:lastModifiedBy>Korisnik</cp:lastModifiedBy>
  <cp:lastPrinted>2022-06-15T12:42:52Z</cp:lastPrinted>
  <dcterms:created xsi:type="dcterms:W3CDTF">2003-04-12T13:36:41Z</dcterms:created>
  <dcterms:modified xsi:type="dcterms:W3CDTF">2022-07-18T09:13:53Z</dcterms:modified>
</cp:coreProperties>
</file>